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wworking\east01\d2570527\"/>
    </mc:Choice>
  </mc:AlternateContent>
  <xr:revisionPtr revIDLastSave="0" documentId="13_ncr:1_{F2160C71-17C3-4CBE-B622-9254C52574DE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VOID - Perm. Soldier Wall 1" sheetId="5" r:id="rId1"/>
    <sheet name="VOID - Perm. Soldier Wall 2" sheetId="7" r:id="rId2"/>
    <sheet name="Wall 1 Autotable For Plans" sheetId="2" r:id="rId3"/>
    <sheet name="Wall 2 Autotable For Plans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2" l="1"/>
  <c r="J31" i="2"/>
  <c r="J32" i="2"/>
  <c r="J33" i="2"/>
  <c r="J34" i="2"/>
  <c r="J35" i="2"/>
  <c r="J36" i="2"/>
  <c r="J37" i="2"/>
  <c r="J38" i="2"/>
  <c r="J39" i="2"/>
  <c r="M38" i="5"/>
  <c r="I4" i="8"/>
  <c r="J4" i="8"/>
  <c r="I5" i="8"/>
  <c r="J5" i="8"/>
  <c r="I6" i="8"/>
  <c r="J6" i="8"/>
  <c r="I7" i="8"/>
  <c r="J7" i="8"/>
  <c r="I8" i="8"/>
  <c r="J8" i="8"/>
  <c r="I9" i="8"/>
  <c r="J9" i="8"/>
  <c r="I10" i="8"/>
  <c r="J10" i="8"/>
  <c r="I11" i="8"/>
  <c r="J11" i="8"/>
  <c r="I12" i="8"/>
  <c r="J12" i="8"/>
  <c r="I13" i="8"/>
  <c r="J13" i="8"/>
  <c r="I14" i="8"/>
  <c r="J14" i="8"/>
  <c r="I15" i="8"/>
  <c r="J15" i="8"/>
  <c r="I16" i="8"/>
  <c r="J16" i="8"/>
  <c r="I17" i="8"/>
  <c r="J17" i="8"/>
  <c r="I18" i="8"/>
  <c r="J18" i="8"/>
  <c r="I19" i="8"/>
  <c r="J19" i="8"/>
  <c r="I20" i="8"/>
  <c r="J20" i="8"/>
  <c r="I21" i="8"/>
  <c r="J21" i="8"/>
  <c r="I22" i="8"/>
  <c r="J22" i="8"/>
  <c r="I23" i="8"/>
  <c r="J23" i="8"/>
  <c r="I24" i="8"/>
  <c r="J24" i="8"/>
  <c r="I25" i="8"/>
  <c r="J25" i="8"/>
  <c r="I26" i="8"/>
  <c r="J26" i="8"/>
  <c r="I27" i="8"/>
  <c r="J27" i="8"/>
  <c r="I3" i="8"/>
  <c r="J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3" i="8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3" i="2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38" i="7"/>
  <c r="C38" i="5"/>
  <c r="C38" i="7"/>
  <c r="C39" i="7" s="1"/>
  <c r="C40" i="7" s="1"/>
  <c r="D38" i="7"/>
  <c r="K38" i="7" l="1"/>
  <c r="L38" i="7" s="1"/>
  <c r="N38" i="7" s="1"/>
  <c r="D40" i="7"/>
  <c r="C41" i="7"/>
  <c r="D39" i="7"/>
  <c r="I38" i="7"/>
  <c r="M38" i="7" l="1"/>
  <c r="K39" i="7"/>
  <c r="L39" i="7" s="1"/>
  <c r="N39" i="7" s="1"/>
  <c r="I39" i="7"/>
  <c r="D41" i="7"/>
  <c r="C42" i="7"/>
  <c r="K40" i="7"/>
  <c r="L40" i="7" s="1"/>
  <c r="N40" i="7" s="1"/>
  <c r="I40" i="7"/>
  <c r="M40" i="7" l="1"/>
  <c r="M39" i="7"/>
  <c r="C43" i="7"/>
  <c r="D42" i="7"/>
  <c r="I41" i="7"/>
  <c r="K41" i="7"/>
  <c r="L41" i="7" s="1"/>
  <c r="N41" i="7" s="1"/>
  <c r="C39" i="5"/>
  <c r="D39" i="5" s="1"/>
  <c r="F39" i="5" s="1"/>
  <c r="K39" i="5" s="1"/>
  <c r="D38" i="5"/>
  <c r="F38" i="5" s="1"/>
  <c r="K38" i="5" s="1"/>
  <c r="L38" i="5" l="1"/>
  <c r="G3" i="2"/>
  <c r="L39" i="5"/>
  <c r="G4" i="2"/>
  <c r="M41" i="7"/>
  <c r="K42" i="7"/>
  <c r="L42" i="7" s="1"/>
  <c r="N42" i="7" s="1"/>
  <c r="I42" i="7"/>
  <c r="D43" i="7"/>
  <c r="C44" i="7"/>
  <c r="C40" i="5"/>
  <c r="C41" i="5" s="1"/>
  <c r="C42" i="5" s="1"/>
  <c r="C43" i="5" s="1"/>
  <c r="C44" i="5" s="1"/>
  <c r="C45" i="5" s="1"/>
  <c r="C46" i="5" s="1"/>
  <c r="C47" i="5" s="1"/>
  <c r="C48" i="5" s="1"/>
  <c r="C49" i="5" s="1"/>
  <c r="C50" i="5" s="1"/>
  <c r="C51" i="5" s="1"/>
  <c r="C52" i="5" s="1"/>
  <c r="C53" i="5" s="1"/>
  <c r="C54" i="5" s="1"/>
  <c r="C55" i="5" s="1"/>
  <c r="C56" i="5" s="1"/>
  <c r="C57" i="5" s="1"/>
  <c r="C58" i="5" s="1"/>
  <c r="C59" i="5" s="1"/>
  <c r="C60" i="5" s="1"/>
  <c r="C61" i="5" s="1"/>
  <c r="C62" i="5" s="1"/>
  <c r="C63" i="5" s="1"/>
  <c r="C64" i="5" s="1"/>
  <c r="C65" i="5" s="1"/>
  <c r="C66" i="5" s="1"/>
  <c r="C67" i="5" s="1"/>
  <c r="C68" i="5" s="1"/>
  <c r="C69" i="5" s="1"/>
  <c r="C70" i="5" s="1"/>
  <c r="C71" i="5" s="1"/>
  <c r="C72" i="5" s="1"/>
  <c r="C73" i="5" s="1"/>
  <c r="C74" i="5" s="1"/>
  <c r="C75" i="5" s="1"/>
  <c r="C76" i="5" s="1"/>
  <c r="C77" i="5" s="1"/>
  <c r="C78" i="5" s="1"/>
  <c r="C79" i="5" s="1"/>
  <c r="E39" i="5"/>
  <c r="I39" i="5" s="1"/>
  <c r="E38" i="5"/>
  <c r="I38" i="5" s="1"/>
  <c r="M39" i="5" l="1"/>
  <c r="I4" i="2" s="1"/>
  <c r="N38" i="5"/>
  <c r="J3" i="2" s="1"/>
  <c r="H3" i="2"/>
  <c r="I3" i="2"/>
  <c r="N39" i="5"/>
  <c r="J4" i="2" s="1"/>
  <c r="H4" i="2"/>
  <c r="M42" i="7"/>
  <c r="C45" i="7"/>
  <c r="D44" i="7"/>
  <c r="I43" i="7"/>
  <c r="K43" i="7"/>
  <c r="L43" i="7" s="1"/>
  <c r="N43" i="7" s="1"/>
  <c r="D70" i="5"/>
  <c r="F70" i="5" s="1"/>
  <c r="K70" i="5" s="1"/>
  <c r="D40" i="5"/>
  <c r="F40" i="5" s="1"/>
  <c r="K40" i="5" s="1"/>
  <c r="D41" i="5"/>
  <c r="F41" i="5" s="1"/>
  <c r="K41" i="5" s="1"/>
  <c r="L70" i="5" l="1"/>
  <c r="G35" i="2"/>
  <c r="L41" i="5"/>
  <c r="G6" i="2"/>
  <c r="L40" i="5"/>
  <c r="G5" i="2"/>
  <c r="M43" i="7"/>
  <c r="K44" i="7"/>
  <c r="L44" i="7" s="1"/>
  <c r="N44" i="7" s="1"/>
  <c r="I44" i="7"/>
  <c r="C46" i="7"/>
  <c r="D45" i="7"/>
  <c r="E70" i="5"/>
  <c r="I70" i="5" s="1"/>
  <c r="D71" i="5"/>
  <c r="F71" i="5" s="1"/>
  <c r="K71" i="5" s="1"/>
  <c r="E40" i="5"/>
  <c r="I40" i="5" s="1"/>
  <c r="M40" i="5" s="1"/>
  <c r="I5" i="2" s="1"/>
  <c r="E41" i="5"/>
  <c r="I41" i="5" s="1"/>
  <c r="M41" i="5" s="1"/>
  <c r="I6" i="2" s="1"/>
  <c r="D42" i="5"/>
  <c r="F42" i="5" s="1"/>
  <c r="K42" i="5" s="1"/>
  <c r="M70" i="5" l="1"/>
  <c r="I35" i="2" s="1"/>
  <c r="N40" i="5"/>
  <c r="J5" i="2" s="1"/>
  <c r="H5" i="2"/>
  <c r="L71" i="5"/>
  <c r="G36" i="2"/>
  <c r="N41" i="5"/>
  <c r="J6" i="2" s="1"/>
  <c r="H6" i="2"/>
  <c r="L42" i="5"/>
  <c r="G7" i="2"/>
  <c r="H35" i="2"/>
  <c r="M44" i="7"/>
  <c r="I45" i="7"/>
  <c r="K45" i="7"/>
  <c r="L45" i="7" s="1"/>
  <c r="N45" i="7" s="1"/>
  <c r="D46" i="7"/>
  <c r="C47" i="7"/>
  <c r="E71" i="5"/>
  <c r="I71" i="5" s="1"/>
  <c r="D72" i="5"/>
  <c r="F72" i="5" s="1"/>
  <c r="K72" i="5" s="1"/>
  <c r="E42" i="5"/>
  <c r="I42" i="5" s="1"/>
  <c r="D43" i="5"/>
  <c r="F43" i="5" s="1"/>
  <c r="K43" i="5" s="1"/>
  <c r="M71" i="5" l="1"/>
  <c r="I36" i="2" s="1"/>
  <c r="N42" i="5"/>
  <c r="J7" i="2" s="1"/>
  <c r="H7" i="2"/>
  <c r="H36" i="2"/>
  <c r="L72" i="5"/>
  <c r="G37" i="2"/>
  <c r="L43" i="5"/>
  <c r="G8" i="2"/>
  <c r="M42" i="5"/>
  <c r="I7" i="2" s="1"/>
  <c r="C48" i="7"/>
  <c r="D47" i="7"/>
  <c r="K46" i="7"/>
  <c r="L46" i="7" s="1"/>
  <c r="N46" i="7" s="1"/>
  <c r="I46" i="7"/>
  <c r="M45" i="7"/>
  <c r="D73" i="5"/>
  <c r="F73" i="5" s="1"/>
  <c r="K73" i="5" s="1"/>
  <c r="E72" i="5"/>
  <c r="I72" i="5" s="1"/>
  <c r="E43" i="5"/>
  <c r="I43" i="5" s="1"/>
  <c r="D44" i="5"/>
  <c r="F44" i="5" s="1"/>
  <c r="K44" i="5" s="1"/>
  <c r="M72" i="5" l="1"/>
  <c r="I37" i="2" s="1"/>
  <c r="N43" i="5"/>
  <c r="J8" i="2" s="1"/>
  <c r="H8" i="2"/>
  <c r="H37" i="2"/>
  <c r="L44" i="5"/>
  <c r="G9" i="2"/>
  <c r="L73" i="5"/>
  <c r="G38" i="2"/>
  <c r="M43" i="5"/>
  <c r="I8" i="2" s="1"/>
  <c r="M46" i="7"/>
  <c r="K47" i="7"/>
  <c r="L47" i="7" s="1"/>
  <c r="N47" i="7" s="1"/>
  <c r="I47" i="7"/>
  <c r="C49" i="7"/>
  <c r="D48" i="7"/>
  <c r="D74" i="5"/>
  <c r="F74" i="5" s="1"/>
  <c r="K74" i="5" s="1"/>
  <c r="E73" i="5"/>
  <c r="I73" i="5" s="1"/>
  <c r="M73" i="5" s="1"/>
  <c r="I38" i="2" s="1"/>
  <c r="E44" i="5"/>
  <c r="I44" i="5" s="1"/>
  <c r="D45" i="5"/>
  <c r="F45" i="5" s="1"/>
  <c r="K45" i="5" s="1"/>
  <c r="L74" i="5" l="1"/>
  <c r="G39" i="2"/>
  <c r="H38" i="2"/>
  <c r="L45" i="5"/>
  <c r="G10" i="2"/>
  <c r="M44" i="5"/>
  <c r="I9" i="2" s="1"/>
  <c r="N44" i="5"/>
  <c r="J9" i="2" s="1"/>
  <c r="H9" i="2"/>
  <c r="M47" i="7"/>
  <c r="I48" i="7"/>
  <c r="K48" i="7"/>
  <c r="L48" i="7" s="1"/>
  <c r="N48" i="7" s="1"/>
  <c r="D49" i="7"/>
  <c r="C50" i="7"/>
  <c r="D75" i="5"/>
  <c r="F75" i="5" s="1"/>
  <c r="K75" i="5" s="1"/>
  <c r="E74" i="5"/>
  <c r="I74" i="5" s="1"/>
  <c r="M74" i="5" s="1"/>
  <c r="I39" i="2" s="1"/>
  <c r="E45" i="5"/>
  <c r="I45" i="5" s="1"/>
  <c r="D46" i="5"/>
  <c r="F46" i="5" s="1"/>
  <c r="K46" i="5" s="1"/>
  <c r="N45" i="5" l="1"/>
  <c r="J10" i="2" s="1"/>
  <c r="H10" i="2"/>
  <c r="L75" i="5"/>
  <c r="G40" i="2"/>
  <c r="L46" i="5"/>
  <c r="G11" i="2"/>
  <c r="M45" i="5"/>
  <c r="I10" i="2" s="1"/>
  <c r="H39" i="2"/>
  <c r="C51" i="7"/>
  <c r="D50" i="7"/>
  <c r="K49" i="7"/>
  <c r="L49" i="7" s="1"/>
  <c r="N49" i="7" s="1"/>
  <c r="I49" i="7"/>
  <c r="M48" i="7"/>
  <c r="E75" i="5"/>
  <c r="I75" i="5" s="1"/>
  <c r="D76" i="5"/>
  <c r="F76" i="5" s="1"/>
  <c r="K76" i="5" s="1"/>
  <c r="E46" i="5"/>
  <c r="I46" i="5" s="1"/>
  <c r="D47" i="5"/>
  <c r="F47" i="5" s="1"/>
  <c r="K47" i="5" s="1"/>
  <c r="M75" i="5" l="1"/>
  <c r="I40" i="2" s="1"/>
  <c r="L47" i="5"/>
  <c r="G12" i="2"/>
  <c r="N75" i="5"/>
  <c r="J40" i="2" s="1"/>
  <c r="H40" i="2"/>
  <c r="M46" i="5"/>
  <c r="I11" i="2" s="1"/>
  <c r="L76" i="5"/>
  <c r="G41" i="2"/>
  <c r="N46" i="5"/>
  <c r="J11" i="2" s="1"/>
  <c r="H11" i="2"/>
  <c r="M49" i="7"/>
  <c r="K50" i="7"/>
  <c r="L50" i="7" s="1"/>
  <c r="N50" i="7" s="1"/>
  <c r="I50" i="7"/>
  <c r="D51" i="7"/>
  <c r="C52" i="7"/>
  <c r="E76" i="5"/>
  <c r="I76" i="5" s="1"/>
  <c r="D77" i="5"/>
  <c r="F77" i="5" s="1"/>
  <c r="K77" i="5" s="1"/>
  <c r="E47" i="5"/>
  <c r="I47" i="5" s="1"/>
  <c r="D48" i="5"/>
  <c r="F48" i="5" s="1"/>
  <c r="K48" i="5" s="1"/>
  <c r="M76" i="5" l="1"/>
  <c r="I41" i="2" s="1"/>
  <c r="M47" i="5"/>
  <c r="I12" i="2" s="1"/>
  <c r="N76" i="5"/>
  <c r="J41" i="2" s="1"/>
  <c r="H41" i="2"/>
  <c r="L77" i="5"/>
  <c r="G42" i="2"/>
  <c r="L48" i="5"/>
  <c r="G13" i="2"/>
  <c r="N47" i="5"/>
  <c r="J12" i="2" s="1"/>
  <c r="H12" i="2"/>
  <c r="M50" i="7"/>
  <c r="C53" i="7"/>
  <c r="D52" i="7"/>
  <c r="I51" i="7"/>
  <c r="K51" i="7"/>
  <c r="L51" i="7" s="1"/>
  <c r="N51" i="7" s="1"/>
  <c r="E77" i="5"/>
  <c r="I77" i="5" s="1"/>
  <c r="D78" i="5"/>
  <c r="F78" i="5" s="1"/>
  <c r="K78" i="5" s="1"/>
  <c r="E48" i="5"/>
  <c r="I48" i="5" s="1"/>
  <c r="D49" i="5"/>
  <c r="F49" i="5" s="1"/>
  <c r="K49" i="5" s="1"/>
  <c r="M48" i="5" l="1"/>
  <c r="I13" i="2" s="1"/>
  <c r="M77" i="5"/>
  <c r="I42" i="2" s="1"/>
  <c r="L78" i="5"/>
  <c r="G43" i="2"/>
  <c r="N77" i="5"/>
  <c r="J42" i="2" s="1"/>
  <c r="H42" i="2"/>
  <c r="N48" i="5"/>
  <c r="J13" i="2" s="1"/>
  <c r="H13" i="2"/>
  <c r="L49" i="5"/>
  <c r="G14" i="2"/>
  <c r="K52" i="7"/>
  <c r="L52" i="7" s="1"/>
  <c r="N52" i="7" s="1"/>
  <c r="I52" i="7"/>
  <c r="M51" i="7"/>
  <c r="C54" i="7"/>
  <c r="D53" i="7"/>
  <c r="E78" i="5"/>
  <c r="I78" i="5" s="1"/>
  <c r="M78" i="5" s="1"/>
  <c r="I43" i="2" s="1"/>
  <c r="C80" i="5"/>
  <c r="D79" i="5"/>
  <c r="F79" i="5" s="1"/>
  <c r="K79" i="5" s="1"/>
  <c r="E49" i="5"/>
  <c r="I49" i="5" s="1"/>
  <c r="D50" i="5"/>
  <c r="F50" i="5" s="1"/>
  <c r="K50" i="5" s="1"/>
  <c r="L79" i="5" l="1"/>
  <c r="G44" i="2"/>
  <c r="N49" i="5"/>
  <c r="J14" i="2" s="1"/>
  <c r="H14" i="2"/>
  <c r="M49" i="5"/>
  <c r="I14" i="2" s="1"/>
  <c r="L50" i="5"/>
  <c r="G15" i="2"/>
  <c r="N78" i="5"/>
  <c r="J43" i="2" s="1"/>
  <c r="H43" i="2"/>
  <c r="M52" i="7"/>
  <c r="D54" i="7"/>
  <c r="C55" i="7"/>
  <c r="K53" i="7"/>
  <c r="L53" i="7" s="1"/>
  <c r="N53" i="7" s="1"/>
  <c r="I53" i="7"/>
  <c r="D80" i="5"/>
  <c r="F80" i="5" s="1"/>
  <c r="K80" i="5" s="1"/>
  <c r="C81" i="5"/>
  <c r="E79" i="5"/>
  <c r="I79" i="5" s="1"/>
  <c r="E50" i="5"/>
  <c r="D51" i="5"/>
  <c r="F51" i="5" s="1"/>
  <c r="K51" i="5" s="1"/>
  <c r="M79" i="5" l="1"/>
  <c r="I44" i="2" s="1"/>
  <c r="L80" i="5"/>
  <c r="G45" i="2"/>
  <c r="N50" i="5"/>
  <c r="J15" i="2" s="1"/>
  <c r="H15" i="2"/>
  <c r="L51" i="5"/>
  <c r="G16" i="2"/>
  <c r="N79" i="5"/>
  <c r="J44" i="2" s="1"/>
  <c r="H44" i="2"/>
  <c r="M53" i="7"/>
  <c r="C56" i="7"/>
  <c r="D55" i="7"/>
  <c r="K54" i="7"/>
  <c r="L54" i="7" s="1"/>
  <c r="N54" i="7" s="1"/>
  <c r="I54" i="7"/>
  <c r="I50" i="5"/>
  <c r="M50" i="5" s="1"/>
  <c r="I15" i="2" s="1"/>
  <c r="E80" i="5"/>
  <c r="I80" i="5" s="1"/>
  <c r="M80" i="5" s="1"/>
  <c r="I45" i="2" s="1"/>
  <c r="D81" i="5"/>
  <c r="E51" i="5"/>
  <c r="D52" i="5"/>
  <c r="F52" i="5" s="1"/>
  <c r="K52" i="5" s="1"/>
  <c r="L52" i="5" l="1"/>
  <c r="G17" i="2"/>
  <c r="N51" i="5"/>
  <c r="J16" i="2" s="1"/>
  <c r="H16" i="2"/>
  <c r="N80" i="5"/>
  <c r="J45" i="2" s="1"/>
  <c r="H45" i="2"/>
  <c r="M54" i="7"/>
  <c r="K55" i="7"/>
  <c r="L55" i="7" s="1"/>
  <c r="N55" i="7" s="1"/>
  <c r="I55" i="7"/>
  <c r="C57" i="7"/>
  <c r="D56" i="7"/>
  <c r="I51" i="5"/>
  <c r="M51" i="5" s="1"/>
  <c r="I16" i="2" s="1"/>
  <c r="E81" i="5"/>
  <c r="I81" i="5" s="1"/>
  <c r="F81" i="5"/>
  <c r="K81" i="5" s="1"/>
  <c r="E52" i="5"/>
  <c r="I52" i="5" s="1"/>
  <c r="D53" i="5"/>
  <c r="F53" i="5" s="1"/>
  <c r="K53" i="5" s="1"/>
  <c r="M52" i="5" l="1"/>
  <c r="I17" i="2" s="1"/>
  <c r="L53" i="5"/>
  <c r="G18" i="2"/>
  <c r="L81" i="5"/>
  <c r="M81" i="5" s="1"/>
  <c r="I46" i="2" s="1"/>
  <c r="G46" i="2"/>
  <c r="N52" i="5"/>
  <c r="J17" i="2" s="1"/>
  <c r="H17" i="2"/>
  <c r="M55" i="7"/>
  <c r="D57" i="7"/>
  <c r="C58" i="7"/>
  <c r="K56" i="7"/>
  <c r="L56" i="7" s="1"/>
  <c r="N56" i="7" s="1"/>
  <c r="I56" i="7"/>
  <c r="E53" i="5"/>
  <c r="I53" i="5" s="1"/>
  <c r="M53" i="5" s="1"/>
  <c r="I18" i="2" s="1"/>
  <c r="D54" i="5"/>
  <c r="F54" i="5" s="1"/>
  <c r="K54" i="5" s="1"/>
  <c r="L54" i="5" l="1"/>
  <c r="G19" i="2"/>
  <c r="N81" i="5"/>
  <c r="J46" i="2" s="1"/>
  <c r="H46" i="2"/>
  <c r="N53" i="5"/>
  <c r="J18" i="2" s="1"/>
  <c r="H18" i="2"/>
  <c r="M56" i="7"/>
  <c r="C59" i="7"/>
  <c r="D58" i="7"/>
  <c r="K57" i="7"/>
  <c r="L57" i="7" s="1"/>
  <c r="N57" i="7" s="1"/>
  <c r="I57" i="7"/>
  <c r="E54" i="5"/>
  <c r="I54" i="5" s="1"/>
  <c r="M54" i="5" s="1"/>
  <c r="I19" i="2" s="1"/>
  <c r="D55" i="5"/>
  <c r="F55" i="5" s="1"/>
  <c r="K55" i="5" s="1"/>
  <c r="L55" i="5" l="1"/>
  <c r="G20" i="2"/>
  <c r="N54" i="5"/>
  <c r="J19" i="2" s="1"/>
  <c r="H19" i="2"/>
  <c r="M57" i="7"/>
  <c r="I58" i="7"/>
  <c r="K58" i="7"/>
  <c r="L58" i="7" s="1"/>
  <c r="N58" i="7" s="1"/>
  <c r="D59" i="7"/>
  <c r="C60" i="7"/>
  <c r="E55" i="5"/>
  <c r="I55" i="5" s="1"/>
  <c r="M55" i="5" s="1"/>
  <c r="I20" i="2" s="1"/>
  <c r="D56" i="5"/>
  <c r="F56" i="5" s="1"/>
  <c r="K56" i="5" s="1"/>
  <c r="L56" i="5" l="1"/>
  <c r="G21" i="2"/>
  <c r="N55" i="5"/>
  <c r="J20" i="2" s="1"/>
  <c r="H20" i="2"/>
  <c r="C61" i="7"/>
  <c r="D60" i="7"/>
  <c r="I59" i="7"/>
  <c r="K59" i="7"/>
  <c r="L59" i="7" s="1"/>
  <c r="N59" i="7" s="1"/>
  <c r="M58" i="7"/>
  <c r="E56" i="5"/>
  <c r="I56" i="5" s="1"/>
  <c r="M56" i="5" s="1"/>
  <c r="I21" i="2" s="1"/>
  <c r="D57" i="5"/>
  <c r="F57" i="5" s="1"/>
  <c r="K57" i="5" s="1"/>
  <c r="L57" i="5" l="1"/>
  <c r="G22" i="2"/>
  <c r="N56" i="5"/>
  <c r="J21" i="2" s="1"/>
  <c r="H21" i="2"/>
  <c r="K60" i="7"/>
  <c r="L60" i="7" s="1"/>
  <c r="N60" i="7" s="1"/>
  <c r="I60" i="7"/>
  <c r="M59" i="7"/>
  <c r="D61" i="7"/>
  <c r="C62" i="7"/>
  <c r="E57" i="5"/>
  <c r="I57" i="5" s="1"/>
  <c r="M57" i="5" s="1"/>
  <c r="I22" i="2" s="1"/>
  <c r="D58" i="5"/>
  <c r="F58" i="5" s="1"/>
  <c r="K58" i="5" s="1"/>
  <c r="L58" i="5" l="1"/>
  <c r="G23" i="2"/>
  <c r="N57" i="5"/>
  <c r="J22" i="2" s="1"/>
  <c r="H22" i="2"/>
  <c r="M60" i="7"/>
  <c r="D62" i="7"/>
  <c r="K61" i="7"/>
  <c r="L61" i="7" s="1"/>
  <c r="N61" i="7" s="1"/>
  <c r="I61" i="7"/>
  <c r="E58" i="5"/>
  <c r="I58" i="5" s="1"/>
  <c r="M58" i="5" s="1"/>
  <c r="I23" i="2" s="1"/>
  <c r="D59" i="5"/>
  <c r="F59" i="5" s="1"/>
  <c r="K59" i="5" s="1"/>
  <c r="L59" i="5" l="1"/>
  <c r="G24" i="2"/>
  <c r="N58" i="5"/>
  <c r="J23" i="2" s="1"/>
  <c r="H23" i="2"/>
  <c r="M61" i="7"/>
  <c r="K62" i="7"/>
  <c r="L62" i="7" s="1"/>
  <c r="N62" i="7" s="1"/>
  <c r="I62" i="7"/>
  <c r="E59" i="5"/>
  <c r="I59" i="5" s="1"/>
  <c r="M59" i="5" s="1"/>
  <c r="I24" i="2" s="1"/>
  <c r="D60" i="5"/>
  <c r="F60" i="5" s="1"/>
  <c r="K60" i="5" s="1"/>
  <c r="L60" i="5" l="1"/>
  <c r="G25" i="2"/>
  <c r="N59" i="5"/>
  <c r="J24" i="2" s="1"/>
  <c r="H24" i="2"/>
  <c r="M62" i="7"/>
  <c r="E60" i="5"/>
  <c r="I60" i="5" s="1"/>
  <c r="M60" i="5" s="1"/>
  <c r="I25" i="2" s="1"/>
  <c r="D61" i="5"/>
  <c r="F61" i="5" s="1"/>
  <c r="K61" i="5" s="1"/>
  <c r="L61" i="5" l="1"/>
  <c r="G26" i="2"/>
  <c r="N60" i="5"/>
  <c r="J25" i="2" s="1"/>
  <c r="H25" i="2"/>
  <c r="E61" i="5"/>
  <c r="I61" i="5" s="1"/>
  <c r="M61" i="5" s="1"/>
  <c r="I26" i="2" s="1"/>
  <c r="D62" i="5"/>
  <c r="F62" i="5" s="1"/>
  <c r="K62" i="5" s="1"/>
  <c r="L62" i="5" l="1"/>
  <c r="G27" i="2"/>
  <c r="N61" i="5"/>
  <c r="J26" i="2" s="1"/>
  <c r="H26" i="2"/>
  <c r="E62" i="5"/>
  <c r="I62" i="5" s="1"/>
  <c r="M62" i="5" s="1"/>
  <c r="I27" i="2" s="1"/>
  <c r="D63" i="5"/>
  <c r="F63" i="5" s="1"/>
  <c r="K63" i="5" s="1"/>
  <c r="L63" i="5" l="1"/>
  <c r="G28" i="2"/>
  <c r="N62" i="5"/>
  <c r="J27" i="2" s="1"/>
  <c r="H27" i="2"/>
  <c r="E63" i="5"/>
  <c r="D64" i="5"/>
  <c r="F64" i="5" s="1"/>
  <c r="K64" i="5" s="1"/>
  <c r="L64" i="5" l="1"/>
  <c r="G29" i="2"/>
  <c r="N63" i="5"/>
  <c r="J28" i="2" s="1"/>
  <c r="H28" i="2"/>
  <c r="I63" i="5"/>
  <c r="M63" i="5" s="1"/>
  <c r="I28" i="2" s="1"/>
  <c r="E64" i="5"/>
  <c r="D65" i="5"/>
  <c r="F65" i="5" s="1"/>
  <c r="K65" i="5" s="1"/>
  <c r="L65" i="5" l="1"/>
  <c r="G30" i="2"/>
  <c r="N64" i="5"/>
  <c r="J29" i="2" s="1"/>
  <c r="H29" i="2"/>
  <c r="I64" i="5"/>
  <c r="M64" i="5" s="1"/>
  <c r="I29" i="2" s="1"/>
  <c r="E65" i="5"/>
  <c r="D66" i="5"/>
  <c r="F66" i="5" s="1"/>
  <c r="K66" i="5" s="1"/>
  <c r="L66" i="5" l="1"/>
  <c r="G31" i="2"/>
  <c r="H30" i="2"/>
  <c r="I65" i="5"/>
  <c r="M65" i="5" s="1"/>
  <c r="I30" i="2" s="1"/>
  <c r="E66" i="5"/>
  <c r="I66" i="5" s="1"/>
  <c r="M66" i="5" s="1"/>
  <c r="I31" i="2" s="1"/>
  <c r="D67" i="5"/>
  <c r="F67" i="5" s="1"/>
  <c r="K67" i="5" s="1"/>
  <c r="L67" i="5" l="1"/>
  <c r="G32" i="2"/>
  <c r="H31" i="2"/>
  <c r="E67" i="5"/>
  <c r="I67" i="5" s="1"/>
  <c r="M67" i="5" s="1"/>
  <c r="I32" i="2" s="1"/>
  <c r="D68" i="5"/>
  <c r="F68" i="5" s="1"/>
  <c r="K68" i="5" s="1"/>
  <c r="L68" i="5" l="1"/>
  <c r="G33" i="2"/>
  <c r="H32" i="2"/>
  <c r="E68" i="5"/>
  <c r="I68" i="5" s="1"/>
  <c r="M68" i="5" s="1"/>
  <c r="I33" i="2" s="1"/>
  <c r="D69" i="5"/>
  <c r="F69" i="5" s="1"/>
  <c r="K69" i="5" s="1"/>
  <c r="L69" i="5" l="1"/>
  <c r="G34" i="2"/>
  <c r="H33" i="2"/>
  <c r="E69" i="5"/>
  <c r="I69" i="5" s="1"/>
  <c r="M69" i="5" s="1"/>
  <c r="M82" i="5" l="1"/>
  <c r="I34" i="2"/>
  <c r="N82" i="5"/>
  <c r="H34" i="2"/>
  <c r="N63" i="7" l="1"/>
  <c r="M63" i="7" l="1"/>
</calcChain>
</file>

<file path=xl/sharedStrings.xml><?xml version="1.0" encoding="utf-8"?>
<sst xmlns="http://schemas.openxmlformats.org/spreadsheetml/2006/main" count="194" uniqueCount="69">
  <si>
    <t>Project:</t>
  </si>
  <si>
    <t>Computed:</t>
  </si>
  <si>
    <t>Subject:</t>
  </si>
  <si>
    <t>Checked:</t>
  </si>
  <si>
    <t>Task:</t>
  </si>
  <si>
    <t>Page:</t>
  </si>
  <si>
    <t>of:</t>
  </si>
  <si>
    <t>Job #:</t>
  </si>
  <si>
    <t>No:</t>
  </si>
  <si>
    <t>ft</t>
  </si>
  <si>
    <t>Total =</t>
  </si>
  <si>
    <t>CUY-17-13.50</t>
  </si>
  <si>
    <t>JTW</t>
  </si>
  <si>
    <t>Pile Spacing =</t>
  </si>
  <si>
    <t>Length of Wall =</t>
  </si>
  <si>
    <t>Soldier Pile Wall</t>
  </si>
  <si>
    <t>Station</t>
  </si>
  <si>
    <t>Distance (ft)</t>
  </si>
  <si>
    <t>Top Wall Elev</t>
  </si>
  <si>
    <t xml:space="preserve">Date: </t>
  </si>
  <si>
    <t>Top of Wall</t>
  </si>
  <si>
    <t>Elev</t>
  </si>
  <si>
    <t>Bottom of Wall</t>
  </si>
  <si>
    <t>Permanent Soldier Pile Wall 1 Geometry</t>
  </si>
  <si>
    <t>Wall 1 Geometry</t>
  </si>
  <si>
    <t>Wall Geometry Data</t>
  </si>
  <si>
    <t xml:space="preserve">Pile No. </t>
  </si>
  <si>
    <t>Soldier Pile Wall Data Table</t>
  </si>
  <si>
    <t>Pile Size</t>
  </si>
  <si>
    <t>Shaft Embedment (ft)</t>
  </si>
  <si>
    <t>Top of Pile Elev</t>
  </si>
  <si>
    <t>Top of wall to top of pile =</t>
  </si>
  <si>
    <t>Bottom of Drilled Shaft</t>
  </si>
  <si>
    <t>Existing Ground/Top of LSM</t>
  </si>
  <si>
    <t>Bottom of CIP/Top of Drilled Shaft</t>
  </si>
  <si>
    <t>Estimated Length of Pile (ft)</t>
  </si>
  <si>
    <t>Estimated Length Drilled Shaft (ft)</t>
  </si>
  <si>
    <t>Wall 2 Geometry</t>
  </si>
  <si>
    <t>Permanent Soldier Pile Wall 2 Geometry</t>
  </si>
  <si>
    <t>Offset to first pile =</t>
  </si>
  <si>
    <t>ft (from begin wall)</t>
  </si>
  <si>
    <t>ft (except around 1+55 thru 2+35)</t>
  </si>
  <si>
    <t>W40X211</t>
  </si>
  <si>
    <t xml:space="preserve">Bot Wall Elev </t>
  </si>
  <si>
    <t>Bot Wall Elev</t>
  </si>
  <si>
    <t>Date: 10/22/2024</t>
  </si>
  <si>
    <t>GDS</t>
  </si>
  <si>
    <t>Date:  10/22/2024</t>
  </si>
  <si>
    <t>ESTIMATED DRILLED SHAFT LENGTH (FT)</t>
  </si>
  <si>
    <t>ESTIMATED PILE LENGTH (FT)</t>
  </si>
  <si>
    <t>PILE NUMBER</t>
  </si>
  <si>
    <t>PILE SIZE</t>
  </si>
  <si>
    <t>TOP OF WALL ELEV.</t>
  </si>
  <si>
    <t>TOP OF PILE ELEV.</t>
  </si>
  <si>
    <t>APPROXIMATE EXISTING GROUND/TOP OF LSM ELEV.</t>
  </si>
  <si>
    <t>BOTTOM OF CIP WALL/TOP OF DRILLED SHAFT ELEV.</t>
  </si>
  <si>
    <t>BOTTOM OF DRILLED SHAFT ELEV.</t>
  </si>
  <si>
    <t>WALL 1 INFORMATION TABLE</t>
  </si>
  <si>
    <t>WALL 2 INFORMATION TABLE</t>
  </si>
  <si>
    <t>PILE/SHAFT EMBEDMENT DEPTH (FT)</t>
  </si>
  <si>
    <t>BOTTOM OF DRILLED SHAFT OR PILE TIP ELEV.</t>
  </si>
  <si>
    <t>-</t>
  </si>
  <si>
    <t>SHAFT EMBEDMENT DEPTH (FT)</t>
  </si>
  <si>
    <t>Bottom of Drilled Shaft or Pile Tip</t>
  </si>
  <si>
    <t>Date: 10/30/2024</t>
  </si>
  <si>
    <t>PILE
NUMBER</t>
  </si>
  <si>
    <t>W36X135</t>
  </si>
  <si>
    <t>W21X48</t>
  </si>
  <si>
    <t>W21X68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</si>
</sst>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"/>
    <numFmt numFmtId="165" formatCode="0\+##.00"/>
    <numFmt numFmtId="166" formatCode="0.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2">
    <xf numFmtId="0" fontId="0" fillId="0" borderId="0" xfId="0"/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vertical="center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4" fillId="0" borderId="0" xfId="0" applyFont="1"/>
    <xf numFmtId="0" fontId="0" fillId="2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quotePrefix="1"/>
    <xf numFmtId="0" fontId="0" fillId="0" borderId="3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6" fillId="0" borderId="0" xfId="0" applyFont="1"/>
    <xf numFmtId="0" fontId="0" fillId="0" borderId="4" xfId="0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right"/>
    </xf>
    <xf numFmtId="165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165" fontId="0" fillId="2" borderId="3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0</xdr:rowOff>
    </xdr:from>
    <xdr:to>
      <xdr:col>0</xdr:col>
      <xdr:colOff>548640</xdr:colOff>
      <xdr:row>2</xdr:row>
      <xdr:rowOff>114363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7F19F37-0C2D-492F-A055-40A3B53B3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90500"/>
          <a:ext cx="453390" cy="3048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0</xdr:rowOff>
    </xdr:from>
    <xdr:to>
      <xdr:col>0</xdr:col>
      <xdr:colOff>548640</xdr:colOff>
      <xdr:row>2</xdr:row>
      <xdr:rowOff>114363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CCBEFA-1C07-47B1-9225-E739C4764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90500"/>
          <a:ext cx="453390" cy="304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2B1E3-F904-4B3F-AC43-93AE967EC72B}">
  <sheetPr>
    <pageSetUpPr fitToPage="1"/>
  </sheetPr>
  <dimension ref="A1:Q101"/>
  <sheetViews>
    <sheetView topLeftCell="A45" zoomScaleNormal="100" workbookViewId="0">
      <selection activeCell="G84" sqref="G84"/>
    </sheetView>
  </sheetViews>
  <sheetFormatPr defaultRowHeight="15" x14ac:dyDescent="0.25"/>
  <cols>
    <col min="3" max="3" width="10.140625" customWidth="1"/>
    <col min="4" max="4" width="12" customWidth="1"/>
    <col min="5" max="5" width="10.7109375" customWidth="1"/>
    <col min="6" max="12" width="16.28515625" customWidth="1"/>
    <col min="13" max="13" width="12.28515625" customWidth="1"/>
    <col min="14" max="14" width="13.28515625" customWidth="1"/>
  </cols>
  <sheetData>
    <row r="1" spans="1:17" x14ac:dyDescent="0.25">
      <c r="B1" s="1" t="s">
        <v>0</v>
      </c>
      <c r="C1" s="48" t="s">
        <v>11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2" t="s">
        <v>1</v>
      </c>
      <c r="O1" s="3" t="s">
        <v>12</v>
      </c>
      <c r="P1" s="2" t="s">
        <v>64</v>
      </c>
      <c r="Q1" s="4"/>
    </row>
    <row r="2" spans="1:17" x14ac:dyDescent="0.25">
      <c r="B2" s="5" t="s">
        <v>2</v>
      </c>
      <c r="C2" s="49" t="s">
        <v>15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2" t="s">
        <v>3</v>
      </c>
      <c r="O2" s="3"/>
      <c r="P2" s="2" t="s">
        <v>19</v>
      </c>
      <c r="Q2" s="6"/>
    </row>
    <row r="3" spans="1:17" x14ac:dyDescent="0.25">
      <c r="B3" s="7" t="s">
        <v>4</v>
      </c>
      <c r="C3" s="49" t="s">
        <v>24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8" t="s">
        <v>5</v>
      </c>
      <c r="O3" s="9"/>
      <c r="P3" s="8" t="s">
        <v>6</v>
      </c>
      <c r="Q3" s="10"/>
    </row>
    <row r="4" spans="1:17" x14ac:dyDescent="0.25">
      <c r="B4" s="5" t="s">
        <v>7</v>
      </c>
      <c r="C4" s="50">
        <v>10336513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2" t="s">
        <v>8</v>
      </c>
      <c r="O4" s="11"/>
      <c r="P4" s="12"/>
      <c r="Q4" s="13"/>
    </row>
    <row r="6" spans="1:17" x14ac:dyDescent="0.25">
      <c r="A6" s="16" t="s">
        <v>23</v>
      </c>
    </row>
    <row r="7" spans="1:17" x14ac:dyDescent="0.25">
      <c r="C7" s="14" t="s">
        <v>13</v>
      </c>
      <c r="D7" s="17">
        <v>5</v>
      </c>
      <c r="E7" t="s">
        <v>41</v>
      </c>
    </row>
    <row r="8" spans="1:17" x14ac:dyDescent="0.25">
      <c r="C8" s="14" t="s">
        <v>14</v>
      </c>
      <c r="D8" s="17">
        <v>246.5</v>
      </c>
      <c r="E8" t="s">
        <v>9</v>
      </c>
    </row>
    <row r="9" spans="1:17" x14ac:dyDescent="0.25">
      <c r="C9" s="14" t="s">
        <v>31</v>
      </c>
      <c r="D9" s="17">
        <v>2</v>
      </c>
      <c r="E9" t="s">
        <v>9</v>
      </c>
    </row>
    <row r="10" spans="1:17" x14ac:dyDescent="0.25">
      <c r="C10" s="14" t="s">
        <v>39</v>
      </c>
      <c r="D10" s="17">
        <v>2.5</v>
      </c>
      <c r="E10" t="s">
        <v>40</v>
      </c>
    </row>
    <row r="11" spans="1:17" x14ac:dyDescent="0.25">
      <c r="D11" s="15"/>
    </row>
    <row r="12" spans="1:17" x14ac:dyDescent="0.25">
      <c r="A12" s="27" t="s">
        <v>25</v>
      </c>
      <c r="C12" s="14"/>
      <c r="D12" s="15"/>
    </row>
    <row r="13" spans="1:17" x14ac:dyDescent="0.25">
      <c r="A13" s="27"/>
      <c r="C13" s="14"/>
      <c r="D13" s="15"/>
    </row>
    <row r="14" spans="1:17" x14ac:dyDescent="0.25">
      <c r="B14" s="47" t="s">
        <v>20</v>
      </c>
      <c r="C14" s="47"/>
      <c r="D14" s="15"/>
    </row>
    <row r="15" spans="1:17" x14ac:dyDescent="0.25">
      <c r="B15" s="21" t="s">
        <v>16</v>
      </c>
      <c r="C15" s="21" t="s">
        <v>21</v>
      </c>
      <c r="D15" s="34"/>
    </row>
    <row r="16" spans="1:17" x14ac:dyDescent="0.25">
      <c r="B16" s="41">
        <v>25</v>
      </c>
      <c r="C16" s="40">
        <v>690.6</v>
      </c>
      <c r="D16" s="35"/>
    </row>
    <row r="17" spans="2:4" x14ac:dyDescent="0.25">
      <c r="B17" s="41">
        <v>50</v>
      </c>
      <c r="C17" s="40">
        <v>700.44</v>
      </c>
      <c r="D17" s="35"/>
    </row>
    <row r="18" spans="2:4" x14ac:dyDescent="0.25">
      <c r="B18" s="41">
        <v>98.58</v>
      </c>
      <c r="C18" s="40">
        <v>713</v>
      </c>
      <c r="D18" s="35"/>
    </row>
    <row r="19" spans="2:4" x14ac:dyDescent="0.25">
      <c r="B19" s="41">
        <v>243.58</v>
      </c>
      <c r="C19" s="40">
        <v>713</v>
      </c>
      <c r="D19" s="35"/>
    </row>
    <row r="20" spans="2:4" x14ac:dyDescent="0.25">
      <c r="B20" s="41">
        <v>271.5</v>
      </c>
      <c r="C20" s="40">
        <v>699.02</v>
      </c>
      <c r="D20" s="35"/>
    </row>
    <row r="21" spans="2:4" x14ac:dyDescent="0.25">
      <c r="B21" s="32"/>
      <c r="C21" s="18"/>
      <c r="D21" s="18"/>
    </row>
    <row r="22" spans="2:4" x14ac:dyDescent="0.25">
      <c r="B22" s="47" t="s">
        <v>22</v>
      </c>
      <c r="C22" s="47"/>
      <c r="D22" s="18"/>
    </row>
    <row r="23" spans="2:4" x14ac:dyDescent="0.25">
      <c r="B23" s="21" t="s">
        <v>16</v>
      </c>
      <c r="C23" s="21" t="s">
        <v>21</v>
      </c>
      <c r="D23" s="18"/>
    </row>
    <row r="24" spans="2:4" x14ac:dyDescent="0.25">
      <c r="B24" s="41">
        <v>25</v>
      </c>
      <c r="C24" s="40">
        <v>688.39</v>
      </c>
      <c r="D24" s="18"/>
    </row>
    <row r="25" spans="2:4" x14ac:dyDescent="0.25">
      <c r="B25" s="41">
        <v>67.5</v>
      </c>
      <c r="C25" s="40">
        <v>689.89</v>
      </c>
      <c r="D25" s="18"/>
    </row>
    <row r="26" spans="2:4" x14ac:dyDescent="0.25">
      <c r="B26" s="41">
        <v>107.5</v>
      </c>
      <c r="C26" s="40">
        <v>691.39</v>
      </c>
      <c r="D26" s="18"/>
    </row>
    <row r="27" spans="2:4" x14ac:dyDescent="0.25">
      <c r="B27" s="41">
        <v>147.5</v>
      </c>
      <c r="C27" s="40">
        <v>692.89</v>
      </c>
      <c r="D27" s="15"/>
    </row>
    <row r="28" spans="2:4" x14ac:dyDescent="0.25">
      <c r="B28" s="41">
        <v>193</v>
      </c>
      <c r="C28" s="40">
        <v>694.39</v>
      </c>
      <c r="D28" s="15"/>
    </row>
    <row r="29" spans="2:4" x14ac:dyDescent="0.25">
      <c r="B29" s="41">
        <v>239.5</v>
      </c>
      <c r="C29" s="40">
        <v>695.89</v>
      </c>
      <c r="D29" s="15"/>
    </row>
    <row r="30" spans="2:4" x14ac:dyDescent="0.25">
      <c r="B30" s="41">
        <v>271.5</v>
      </c>
      <c r="C30" s="40">
        <v>695.89</v>
      </c>
      <c r="D30" s="15"/>
    </row>
    <row r="31" spans="2:4" x14ac:dyDescent="0.25">
      <c r="B31" s="32"/>
      <c r="C31" s="18"/>
      <c r="D31" s="15"/>
    </row>
    <row r="32" spans="2:4" x14ac:dyDescent="0.25">
      <c r="D32" s="15"/>
    </row>
    <row r="33" spans="1:14" x14ac:dyDescent="0.25">
      <c r="A33" s="27" t="s">
        <v>27</v>
      </c>
      <c r="D33" s="15"/>
    </row>
    <row r="34" spans="1:14" x14ac:dyDescent="0.25">
      <c r="A34" s="27"/>
      <c r="D34" s="15"/>
    </row>
    <row r="35" spans="1:14" x14ac:dyDescent="0.25">
      <c r="C35" s="14"/>
      <c r="D35" s="15"/>
    </row>
    <row r="37" spans="1:14" ht="60.75" thickBot="1" x14ac:dyDescent="0.3">
      <c r="B37" s="28" t="s">
        <v>26</v>
      </c>
      <c r="C37" s="28" t="s">
        <v>17</v>
      </c>
      <c r="D37" s="28" t="s">
        <v>16</v>
      </c>
      <c r="E37" s="28" t="s">
        <v>18</v>
      </c>
      <c r="F37" s="28" t="s">
        <v>43</v>
      </c>
      <c r="G37" s="28" t="s">
        <v>28</v>
      </c>
      <c r="H37" s="28" t="s">
        <v>29</v>
      </c>
      <c r="I37" s="28" t="s">
        <v>30</v>
      </c>
      <c r="J37" s="28" t="s">
        <v>33</v>
      </c>
      <c r="K37" s="28" t="s">
        <v>34</v>
      </c>
      <c r="L37" s="28" t="s">
        <v>63</v>
      </c>
      <c r="M37" s="28" t="s">
        <v>35</v>
      </c>
      <c r="N37" s="28" t="s">
        <v>36</v>
      </c>
    </row>
    <row r="38" spans="1:14" x14ac:dyDescent="0.25">
      <c r="B38" s="24">
        <v>1</v>
      </c>
      <c r="C38" s="25">
        <f>D10</f>
        <v>2.5</v>
      </c>
      <c r="D38" s="29">
        <f>C38+$B$16</f>
        <v>27.5</v>
      </c>
      <c r="E38" s="25">
        <f>IF(D38&lt;=$B$17,($C$17-$C$16)/($B$17-$B$16)*(D38-$B$16)+$C$16,IF(D38&lt;=$B$18,($C$18-$C$17)/($B$18-$B$17)*(D38-$B$17)+$C$17,IF(D38&lt;=$B$19,($C$19-$C$18)/($B$19-$B$18)*(D38-$B$19)+$C$18,IF(D38&lt;=$B$20,($C$20-$C$19)/($B$20-$B$19)*(D38-$B$19)+$C$19,"NG"))))</f>
        <v>691.58400000000006</v>
      </c>
      <c r="F38" s="25">
        <f>IF(D38&lt;=$B$25,$C$24,IF($D38&lt;=$B$26,$C$25,IF($D38&lt;=$B$27,$C$26,IF($D38&lt;=$B$28,$C$27,IF(D38&lt;=$B$29,$C$28,IF(D38&lt;=$B$30,$C$29,"NG"))))))</f>
        <v>688.39</v>
      </c>
      <c r="G38" s="25" t="s">
        <v>66</v>
      </c>
      <c r="H38" s="33">
        <v>35</v>
      </c>
      <c r="I38" s="25">
        <f>E38-$D$9</f>
        <v>689.58400000000006</v>
      </c>
      <c r="J38" s="36">
        <v>691.18</v>
      </c>
      <c r="K38" s="25">
        <f>F38</f>
        <v>688.39</v>
      </c>
      <c r="L38" s="25">
        <f>K38-H38</f>
        <v>653.39</v>
      </c>
      <c r="M38" s="24">
        <f>CEILING(I38-L38,1)</f>
        <v>37</v>
      </c>
      <c r="N38" s="24">
        <f>CEILING(J38-L38,1)</f>
        <v>38</v>
      </c>
    </row>
    <row r="39" spans="1:14" x14ac:dyDescent="0.25">
      <c r="B39" s="22">
        <v>2</v>
      </c>
      <c r="C39" s="23">
        <f>IF(C38+$D$7&lt;$D$8,C38+$D$7,$D$8)</f>
        <v>7.5</v>
      </c>
      <c r="D39" s="29">
        <f t="shared" ref="D39:D69" si="0">C39+$B$16</f>
        <v>32.5</v>
      </c>
      <c r="E39" s="25">
        <f t="shared" ref="E39:E69" si="1">IF(D39&lt;=$B$17,($C$17-$C$16)/($B$17-$B$16)*(D39-$B$16)+$C$16,IF(D39&lt;=$B$18,($C$18-$C$17)/($B$18-$B$17)*(D39-$B$17)+$C$17,IF(D39&lt;=$B$19,($C$19-$C$18)/($B$19-$B$18)*(D39-$B$19)+$C$18,IF(D39&lt;=$B$20,($C$20-$C$19)/($B$20-$B$19)*(D39-$B$19)+$C$19,"NG"))))</f>
        <v>693.55200000000002</v>
      </c>
      <c r="F39" s="25">
        <f t="shared" ref="F39:F81" si="2">IF(D39&lt;=$B$25,$C$24,IF($D39&lt;=$B$26,$C$25,IF($D39&lt;=$B$27,$C$26,IF($D39&lt;=$B$28,$C$27,IF(D39&lt;=$B$29,$C$28,IF(D39&lt;=$B$30,$C$29,"NG"))))))</f>
        <v>688.39</v>
      </c>
      <c r="G39" s="25" t="s">
        <v>66</v>
      </c>
      <c r="H39" s="33">
        <v>35</v>
      </c>
      <c r="I39" s="25">
        <f t="shared" ref="I39:I81" si="3">E39-$D$9</f>
        <v>691.55200000000002</v>
      </c>
      <c r="J39" s="36">
        <v>692.38</v>
      </c>
      <c r="K39" s="25">
        <f t="shared" ref="K39:K81" si="4">F39</f>
        <v>688.39</v>
      </c>
      <c r="L39" s="25">
        <f t="shared" ref="L39:L81" si="5">K39-H39</f>
        <v>653.39</v>
      </c>
      <c r="M39" s="24">
        <f t="shared" ref="M39:M81" si="6">CEILING(I39-L39,1)</f>
        <v>39</v>
      </c>
      <c r="N39" s="24">
        <f t="shared" ref="N39:N81" si="7">CEILING(J39-L39,1)</f>
        <v>39</v>
      </c>
    </row>
    <row r="40" spans="1:14" x14ac:dyDescent="0.25">
      <c r="B40" s="22">
        <v>3</v>
      </c>
      <c r="C40" s="23">
        <f t="shared" ref="C40:C81" si="8">IF(C39+$D$7&lt;$D$8,C39+$D$7,$D$8)</f>
        <v>12.5</v>
      </c>
      <c r="D40" s="29">
        <f t="shared" si="0"/>
        <v>37.5</v>
      </c>
      <c r="E40" s="25">
        <f t="shared" si="1"/>
        <v>695.52</v>
      </c>
      <c r="F40" s="25">
        <f t="shared" si="2"/>
        <v>688.39</v>
      </c>
      <c r="G40" s="25" t="s">
        <v>66</v>
      </c>
      <c r="H40" s="33">
        <v>35</v>
      </c>
      <c r="I40" s="25">
        <f t="shared" si="3"/>
        <v>693.52</v>
      </c>
      <c r="J40" s="36">
        <v>693.7</v>
      </c>
      <c r="K40" s="25">
        <f t="shared" si="4"/>
        <v>688.39</v>
      </c>
      <c r="L40" s="25">
        <f t="shared" si="5"/>
        <v>653.39</v>
      </c>
      <c r="M40" s="24">
        <f t="shared" si="6"/>
        <v>41</v>
      </c>
      <c r="N40" s="24">
        <f t="shared" si="7"/>
        <v>41</v>
      </c>
    </row>
    <row r="41" spans="1:14" x14ac:dyDescent="0.25">
      <c r="B41" s="22">
        <v>4</v>
      </c>
      <c r="C41" s="23">
        <f t="shared" si="8"/>
        <v>17.5</v>
      </c>
      <c r="D41" s="29">
        <f t="shared" si="0"/>
        <v>42.5</v>
      </c>
      <c r="E41" s="25">
        <f t="shared" si="1"/>
        <v>697.48800000000006</v>
      </c>
      <c r="F41" s="25">
        <f t="shared" si="2"/>
        <v>688.39</v>
      </c>
      <c r="G41" s="25" t="s">
        <v>66</v>
      </c>
      <c r="H41" s="33">
        <v>35</v>
      </c>
      <c r="I41" s="25">
        <f t="shared" si="3"/>
        <v>695.48800000000006</v>
      </c>
      <c r="J41" s="36">
        <v>695.19</v>
      </c>
      <c r="K41" s="25">
        <f t="shared" si="4"/>
        <v>688.39</v>
      </c>
      <c r="L41" s="25">
        <f t="shared" si="5"/>
        <v>653.39</v>
      </c>
      <c r="M41" s="24">
        <f t="shared" si="6"/>
        <v>43</v>
      </c>
      <c r="N41" s="24">
        <f t="shared" si="7"/>
        <v>42</v>
      </c>
    </row>
    <row r="42" spans="1:14" x14ac:dyDescent="0.25">
      <c r="B42" s="22">
        <v>5</v>
      </c>
      <c r="C42" s="23">
        <f t="shared" si="8"/>
        <v>22.5</v>
      </c>
      <c r="D42" s="29">
        <f t="shared" si="0"/>
        <v>47.5</v>
      </c>
      <c r="E42" s="25">
        <f t="shared" si="1"/>
        <v>699.45600000000002</v>
      </c>
      <c r="F42" s="25">
        <f t="shared" si="2"/>
        <v>688.39</v>
      </c>
      <c r="G42" s="25" t="s">
        <v>66</v>
      </c>
      <c r="H42" s="33">
        <v>35</v>
      </c>
      <c r="I42" s="25">
        <f t="shared" si="3"/>
        <v>697.45600000000002</v>
      </c>
      <c r="J42" s="36">
        <v>696.25</v>
      </c>
      <c r="K42" s="25">
        <f t="shared" si="4"/>
        <v>688.39</v>
      </c>
      <c r="L42" s="25">
        <f t="shared" si="5"/>
        <v>653.39</v>
      </c>
      <c r="M42" s="24">
        <f t="shared" si="6"/>
        <v>45</v>
      </c>
      <c r="N42" s="24">
        <f t="shared" si="7"/>
        <v>43</v>
      </c>
    </row>
    <row r="43" spans="1:14" x14ac:dyDescent="0.25">
      <c r="B43" s="24">
        <v>6</v>
      </c>
      <c r="C43" s="23">
        <f t="shared" si="8"/>
        <v>27.5</v>
      </c>
      <c r="D43" s="29">
        <f t="shared" si="0"/>
        <v>52.5</v>
      </c>
      <c r="E43" s="25">
        <f t="shared" si="1"/>
        <v>701.08635652531916</v>
      </c>
      <c r="F43" s="25">
        <f t="shared" si="2"/>
        <v>688.39</v>
      </c>
      <c r="G43" s="25" t="s">
        <v>66</v>
      </c>
      <c r="H43" s="33">
        <v>35</v>
      </c>
      <c r="I43" s="25">
        <f t="shared" si="3"/>
        <v>699.08635652531916</v>
      </c>
      <c r="J43" s="36">
        <v>696.5</v>
      </c>
      <c r="K43" s="25">
        <f t="shared" si="4"/>
        <v>688.39</v>
      </c>
      <c r="L43" s="25">
        <f t="shared" si="5"/>
        <v>653.39</v>
      </c>
      <c r="M43" s="24">
        <f t="shared" si="6"/>
        <v>46</v>
      </c>
      <c r="N43" s="24">
        <f t="shared" si="7"/>
        <v>44</v>
      </c>
    </row>
    <row r="44" spans="1:14" x14ac:dyDescent="0.25">
      <c r="B44" s="22">
        <v>7</v>
      </c>
      <c r="C44" s="23">
        <f t="shared" si="8"/>
        <v>32.5</v>
      </c>
      <c r="D44" s="29">
        <f t="shared" si="0"/>
        <v>57.5</v>
      </c>
      <c r="E44" s="25">
        <f t="shared" si="1"/>
        <v>702.37906957595726</v>
      </c>
      <c r="F44" s="25">
        <f t="shared" si="2"/>
        <v>688.39</v>
      </c>
      <c r="G44" s="25" t="s">
        <v>66</v>
      </c>
      <c r="H44" s="33">
        <v>35</v>
      </c>
      <c r="I44" s="25">
        <f t="shared" si="3"/>
        <v>700.37906957595726</v>
      </c>
      <c r="J44" s="36">
        <v>696.75</v>
      </c>
      <c r="K44" s="25">
        <f t="shared" si="4"/>
        <v>688.39</v>
      </c>
      <c r="L44" s="25">
        <f t="shared" si="5"/>
        <v>653.39</v>
      </c>
      <c r="M44" s="24">
        <f t="shared" si="6"/>
        <v>47</v>
      </c>
      <c r="N44" s="24">
        <f t="shared" si="7"/>
        <v>44</v>
      </c>
    </row>
    <row r="45" spans="1:14" x14ac:dyDescent="0.25">
      <c r="B45" s="22">
        <v>8</v>
      </c>
      <c r="C45" s="23">
        <f t="shared" si="8"/>
        <v>37.5</v>
      </c>
      <c r="D45" s="29">
        <f t="shared" si="0"/>
        <v>62.5</v>
      </c>
      <c r="E45" s="25">
        <f t="shared" si="1"/>
        <v>703.67178262659536</v>
      </c>
      <c r="F45" s="25">
        <f t="shared" si="2"/>
        <v>688.39</v>
      </c>
      <c r="G45" s="25" t="s">
        <v>66</v>
      </c>
      <c r="H45" s="33">
        <v>35</v>
      </c>
      <c r="I45" s="25">
        <f t="shared" si="3"/>
        <v>701.67178262659536</v>
      </c>
      <c r="J45" s="36">
        <v>697.01</v>
      </c>
      <c r="K45" s="25">
        <f t="shared" si="4"/>
        <v>688.39</v>
      </c>
      <c r="L45" s="25">
        <f t="shared" si="5"/>
        <v>653.39</v>
      </c>
      <c r="M45" s="24">
        <f t="shared" si="6"/>
        <v>49</v>
      </c>
      <c r="N45" s="24">
        <f t="shared" si="7"/>
        <v>44</v>
      </c>
    </row>
    <row r="46" spans="1:14" x14ac:dyDescent="0.25">
      <c r="B46" s="22">
        <v>9</v>
      </c>
      <c r="C46" s="23">
        <f t="shared" si="8"/>
        <v>42.5</v>
      </c>
      <c r="D46" s="29">
        <f t="shared" si="0"/>
        <v>67.5</v>
      </c>
      <c r="E46" s="25">
        <f t="shared" si="1"/>
        <v>704.96449567723346</v>
      </c>
      <c r="F46" s="25">
        <f t="shared" si="2"/>
        <v>688.39</v>
      </c>
      <c r="G46" s="25" t="s">
        <v>66</v>
      </c>
      <c r="H46" s="33">
        <v>35</v>
      </c>
      <c r="I46" s="25">
        <f t="shared" si="3"/>
        <v>702.96449567723346</v>
      </c>
      <c r="J46" s="36">
        <v>697.26</v>
      </c>
      <c r="K46" s="25">
        <f t="shared" si="4"/>
        <v>688.39</v>
      </c>
      <c r="L46" s="25">
        <f t="shared" si="5"/>
        <v>653.39</v>
      </c>
      <c r="M46" s="24">
        <f t="shared" si="6"/>
        <v>50</v>
      </c>
      <c r="N46" s="24">
        <f t="shared" si="7"/>
        <v>44</v>
      </c>
    </row>
    <row r="47" spans="1:14" x14ac:dyDescent="0.25">
      <c r="B47" s="22">
        <v>10</v>
      </c>
      <c r="C47" s="23">
        <f t="shared" si="8"/>
        <v>47.5</v>
      </c>
      <c r="D47" s="29">
        <f t="shared" si="0"/>
        <v>72.5</v>
      </c>
      <c r="E47" s="25">
        <f t="shared" si="1"/>
        <v>706.25720872787156</v>
      </c>
      <c r="F47" s="25">
        <f t="shared" si="2"/>
        <v>689.89</v>
      </c>
      <c r="G47" s="25" t="s">
        <v>66</v>
      </c>
      <c r="H47" s="33">
        <v>40</v>
      </c>
      <c r="I47" s="25">
        <f t="shared" si="3"/>
        <v>704.25720872787156</v>
      </c>
      <c r="J47" s="36">
        <v>697.52</v>
      </c>
      <c r="K47" s="25">
        <f t="shared" si="4"/>
        <v>689.89</v>
      </c>
      <c r="L47" s="25">
        <f t="shared" si="5"/>
        <v>649.89</v>
      </c>
      <c r="M47" s="24">
        <f t="shared" si="6"/>
        <v>55</v>
      </c>
      <c r="N47" s="24">
        <f t="shared" si="7"/>
        <v>48</v>
      </c>
    </row>
    <row r="48" spans="1:14" x14ac:dyDescent="0.25">
      <c r="B48" s="24">
        <v>11</v>
      </c>
      <c r="C48" s="23">
        <f t="shared" si="8"/>
        <v>52.5</v>
      </c>
      <c r="D48" s="29">
        <f t="shared" si="0"/>
        <v>77.5</v>
      </c>
      <c r="E48" s="25">
        <f t="shared" si="1"/>
        <v>707.54992177850966</v>
      </c>
      <c r="F48" s="25">
        <f t="shared" si="2"/>
        <v>689.89</v>
      </c>
      <c r="G48" s="25" t="s">
        <v>66</v>
      </c>
      <c r="H48" s="33">
        <v>40</v>
      </c>
      <c r="I48" s="25">
        <f t="shared" si="3"/>
        <v>705.54992177850966</v>
      </c>
      <c r="J48" s="36">
        <v>697.77</v>
      </c>
      <c r="K48" s="25">
        <f t="shared" si="4"/>
        <v>689.89</v>
      </c>
      <c r="L48" s="25">
        <f t="shared" si="5"/>
        <v>649.89</v>
      </c>
      <c r="M48" s="24">
        <f t="shared" si="6"/>
        <v>56</v>
      </c>
      <c r="N48" s="24">
        <f t="shared" si="7"/>
        <v>48</v>
      </c>
    </row>
    <row r="49" spans="2:14" x14ac:dyDescent="0.25">
      <c r="B49" s="22">
        <v>12</v>
      </c>
      <c r="C49" s="23">
        <f t="shared" si="8"/>
        <v>57.5</v>
      </c>
      <c r="D49" s="29">
        <f t="shared" si="0"/>
        <v>82.5</v>
      </c>
      <c r="E49" s="25">
        <f t="shared" si="1"/>
        <v>708.84263482914787</v>
      </c>
      <c r="F49" s="25">
        <f t="shared" si="2"/>
        <v>689.89</v>
      </c>
      <c r="G49" s="25" t="s">
        <v>66</v>
      </c>
      <c r="H49" s="33">
        <v>40</v>
      </c>
      <c r="I49" s="25">
        <f t="shared" si="3"/>
        <v>706.84263482914787</v>
      </c>
      <c r="J49" s="36">
        <v>697.95</v>
      </c>
      <c r="K49" s="25">
        <f t="shared" si="4"/>
        <v>689.89</v>
      </c>
      <c r="L49" s="25">
        <f t="shared" si="5"/>
        <v>649.89</v>
      </c>
      <c r="M49" s="24">
        <f t="shared" si="6"/>
        <v>57</v>
      </c>
      <c r="N49" s="24">
        <f t="shared" si="7"/>
        <v>49</v>
      </c>
    </row>
    <row r="50" spans="2:14" x14ac:dyDescent="0.25">
      <c r="B50" s="22">
        <v>13</v>
      </c>
      <c r="C50" s="23">
        <f t="shared" si="8"/>
        <v>62.5</v>
      </c>
      <c r="D50" s="29">
        <f t="shared" si="0"/>
        <v>87.5</v>
      </c>
      <c r="E50" s="25">
        <f t="shared" si="1"/>
        <v>710.13534787978597</v>
      </c>
      <c r="F50" s="25">
        <f t="shared" si="2"/>
        <v>689.89</v>
      </c>
      <c r="G50" s="25" t="s">
        <v>66</v>
      </c>
      <c r="H50" s="33">
        <v>40</v>
      </c>
      <c r="I50" s="25">
        <f t="shared" si="3"/>
        <v>708.13534787978597</v>
      </c>
      <c r="J50" s="36">
        <v>698.08</v>
      </c>
      <c r="K50" s="25">
        <f t="shared" si="4"/>
        <v>689.89</v>
      </c>
      <c r="L50" s="25">
        <f t="shared" si="5"/>
        <v>649.89</v>
      </c>
      <c r="M50" s="24">
        <f t="shared" si="6"/>
        <v>59</v>
      </c>
      <c r="N50" s="24">
        <f t="shared" si="7"/>
        <v>49</v>
      </c>
    </row>
    <row r="51" spans="2:14" x14ac:dyDescent="0.25">
      <c r="B51" s="22">
        <v>14</v>
      </c>
      <c r="C51" s="23">
        <f t="shared" si="8"/>
        <v>67.5</v>
      </c>
      <c r="D51" s="29">
        <f t="shared" si="0"/>
        <v>92.5</v>
      </c>
      <c r="E51" s="25">
        <f t="shared" si="1"/>
        <v>711.42806093042407</v>
      </c>
      <c r="F51" s="25">
        <f t="shared" si="2"/>
        <v>689.89</v>
      </c>
      <c r="G51" s="25" t="s">
        <v>66</v>
      </c>
      <c r="H51" s="33">
        <v>40</v>
      </c>
      <c r="I51" s="25">
        <f t="shared" si="3"/>
        <v>709.42806093042407</v>
      </c>
      <c r="J51" s="36">
        <v>698.14</v>
      </c>
      <c r="K51" s="25">
        <f t="shared" si="4"/>
        <v>689.89</v>
      </c>
      <c r="L51" s="25">
        <f t="shared" si="5"/>
        <v>649.89</v>
      </c>
      <c r="M51" s="24">
        <f t="shared" si="6"/>
        <v>60</v>
      </c>
      <c r="N51" s="24">
        <f t="shared" si="7"/>
        <v>49</v>
      </c>
    </row>
    <row r="52" spans="2:14" x14ac:dyDescent="0.25">
      <c r="B52" s="22">
        <v>15</v>
      </c>
      <c r="C52" s="23">
        <f t="shared" si="8"/>
        <v>72.5</v>
      </c>
      <c r="D52" s="29">
        <f t="shared" si="0"/>
        <v>97.5</v>
      </c>
      <c r="E52" s="25">
        <f t="shared" si="1"/>
        <v>712.72077398106217</v>
      </c>
      <c r="F52" s="25">
        <f t="shared" si="2"/>
        <v>689.89</v>
      </c>
      <c r="G52" s="25" t="s">
        <v>66</v>
      </c>
      <c r="H52" s="33">
        <v>40</v>
      </c>
      <c r="I52" s="25">
        <f t="shared" si="3"/>
        <v>710.72077398106217</v>
      </c>
      <c r="J52" s="36">
        <v>698.21</v>
      </c>
      <c r="K52" s="25">
        <f t="shared" si="4"/>
        <v>689.89</v>
      </c>
      <c r="L52" s="25">
        <f t="shared" si="5"/>
        <v>649.89</v>
      </c>
      <c r="M52" s="24">
        <f t="shared" si="6"/>
        <v>61</v>
      </c>
      <c r="N52" s="24">
        <f t="shared" si="7"/>
        <v>49</v>
      </c>
    </row>
    <row r="53" spans="2:14" x14ac:dyDescent="0.25">
      <c r="B53" s="24">
        <v>16</v>
      </c>
      <c r="C53" s="23">
        <f t="shared" si="8"/>
        <v>77.5</v>
      </c>
      <c r="D53" s="29">
        <f t="shared" si="0"/>
        <v>102.5</v>
      </c>
      <c r="E53" s="25">
        <f t="shared" si="1"/>
        <v>713</v>
      </c>
      <c r="F53" s="25">
        <f t="shared" si="2"/>
        <v>689.89</v>
      </c>
      <c r="G53" s="25" t="s">
        <v>66</v>
      </c>
      <c r="H53" s="33">
        <v>40</v>
      </c>
      <c r="I53" s="25">
        <f t="shared" si="3"/>
        <v>711</v>
      </c>
      <c r="J53" s="36">
        <v>698.27</v>
      </c>
      <c r="K53" s="25">
        <f t="shared" si="4"/>
        <v>689.89</v>
      </c>
      <c r="L53" s="25">
        <f t="shared" si="5"/>
        <v>649.89</v>
      </c>
      <c r="M53" s="24">
        <f t="shared" si="6"/>
        <v>62</v>
      </c>
      <c r="N53" s="24">
        <f t="shared" si="7"/>
        <v>49</v>
      </c>
    </row>
    <row r="54" spans="2:14" x14ac:dyDescent="0.25">
      <c r="B54" s="22">
        <v>17</v>
      </c>
      <c r="C54" s="23">
        <f t="shared" si="8"/>
        <v>82.5</v>
      </c>
      <c r="D54" s="29">
        <f t="shared" si="0"/>
        <v>107.5</v>
      </c>
      <c r="E54" s="25">
        <f t="shared" si="1"/>
        <v>713</v>
      </c>
      <c r="F54" s="25">
        <f t="shared" si="2"/>
        <v>689.89</v>
      </c>
      <c r="G54" s="25" t="s">
        <v>66</v>
      </c>
      <c r="H54" s="33">
        <v>40</v>
      </c>
      <c r="I54" s="25">
        <f t="shared" si="3"/>
        <v>711</v>
      </c>
      <c r="J54" s="36">
        <v>698.34</v>
      </c>
      <c r="K54" s="25">
        <f t="shared" si="4"/>
        <v>689.89</v>
      </c>
      <c r="L54" s="25">
        <f t="shared" si="5"/>
        <v>649.89</v>
      </c>
      <c r="M54" s="24">
        <f t="shared" si="6"/>
        <v>62</v>
      </c>
      <c r="N54" s="24">
        <f t="shared" si="7"/>
        <v>49</v>
      </c>
    </row>
    <row r="55" spans="2:14" x14ac:dyDescent="0.25">
      <c r="B55" s="22">
        <v>18</v>
      </c>
      <c r="C55" s="23">
        <f t="shared" si="8"/>
        <v>87.5</v>
      </c>
      <c r="D55" s="29">
        <f t="shared" si="0"/>
        <v>112.5</v>
      </c>
      <c r="E55" s="25">
        <f t="shared" si="1"/>
        <v>713</v>
      </c>
      <c r="F55" s="25">
        <f t="shared" si="2"/>
        <v>691.39</v>
      </c>
      <c r="G55" s="25" t="s">
        <v>66</v>
      </c>
      <c r="H55" s="33">
        <v>40</v>
      </c>
      <c r="I55" s="25">
        <f t="shared" si="3"/>
        <v>711</v>
      </c>
      <c r="J55" s="36">
        <v>698.4</v>
      </c>
      <c r="K55" s="25">
        <f t="shared" si="4"/>
        <v>691.39</v>
      </c>
      <c r="L55" s="25">
        <f t="shared" si="5"/>
        <v>651.39</v>
      </c>
      <c r="M55" s="24">
        <f t="shared" si="6"/>
        <v>60</v>
      </c>
      <c r="N55" s="24">
        <f t="shared" si="7"/>
        <v>48</v>
      </c>
    </row>
    <row r="56" spans="2:14" x14ac:dyDescent="0.25">
      <c r="B56" s="22">
        <v>19</v>
      </c>
      <c r="C56" s="23">
        <f t="shared" si="8"/>
        <v>92.5</v>
      </c>
      <c r="D56" s="29">
        <f t="shared" si="0"/>
        <v>117.5</v>
      </c>
      <c r="E56" s="25">
        <f t="shared" si="1"/>
        <v>713</v>
      </c>
      <c r="F56" s="25">
        <f t="shared" si="2"/>
        <v>691.39</v>
      </c>
      <c r="G56" s="25" t="s">
        <v>66</v>
      </c>
      <c r="H56" s="33">
        <v>40</v>
      </c>
      <c r="I56" s="25">
        <f t="shared" si="3"/>
        <v>711</v>
      </c>
      <c r="J56" s="36">
        <v>698.47</v>
      </c>
      <c r="K56" s="25">
        <f t="shared" si="4"/>
        <v>691.39</v>
      </c>
      <c r="L56" s="25">
        <f t="shared" si="5"/>
        <v>651.39</v>
      </c>
      <c r="M56" s="24">
        <f t="shared" si="6"/>
        <v>60</v>
      </c>
      <c r="N56" s="24">
        <f t="shared" si="7"/>
        <v>48</v>
      </c>
    </row>
    <row r="57" spans="2:14" x14ac:dyDescent="0.25">
      <c r="B57" s="22">
        <v>20</v>
      </c>
      <c r="C57" s="23">
        <f t="shared" si="8"/>
        <v>97.5</v>
      </c>
      <c r="D57" s="29">
        <f t="shared" si="0"/>
        <v>122.5</v>
      </c>
      <c r="E57" s="25">
        <f t="shared" si="1"/>
        <v>713</v>
      </c>
      <c r="F57" s="25">
        <f t="shared" si="2"/>
        <v>691.39</v>
      </c>
      <c r="G57" s="25" t="s">
        <v>66</v>
      </c>
      <c r="H57" s="33">
        <v>40</v>
      </c>
      <c r="I57" s="25">
        <f t="shared" si="3"/>
        <v>711</v>
      </c>
      <c r="J57" s="36">
        <v>698.54</v>
      </c>
      <c r="K57" s="25">
        <f t="shared" si="4"/>
        <v>691.39</v>
      </c>
      <c r="L57" s="25">
        <f t="shared" si="5"/>
        <v>651.39</v>
      </c>
      <c r="M57" s="24">
        <f t="shared" si="6"/>
        <v>60</v>
      </c>
      <c r="N57" s="24">
        <f t="shared" si="7"/>
        <v>48</v>
      </c>
    </row>
    <row r="58" spans="2:14" x14ac:dyDescent="0.25">
      <c r="B58" s="24">
        <v>21</v>
      </c>
      <c r="C58" s="23">
        <f t="shared" si="8"/>
        <v>102.5</v>
      </c>
      <c r="D58" s="29">
        <f t="shared" si="0"/>
        <v>127.5</v>
      </c>
      <c r="E58" s="25">
        <f t="shared" si="1"/>
        <v>713</v>
      </c>
      <c r="F58" s="25">
        <f t="shared" si="2"/>
        <v>691.39</v>
      </c>
      <c r="G58" s="25" t="s">
        <v>66</v>
      </c>
      <c r="H58" s="33">
        <v>40</v>
      </c>
      <c r="I58" s="25">
        <f t="shared" si="3"/>
        <v>711</v>
      </c>
      <c r="J58" s="36">
        <v>698.72</v>
      </c>
      <c r="K58" s="25">
        <f t="shared" si="4"/>
        <v>691.39</v>
      </c>
      <c r="L58" s="25">
        <f t="shared" si="5"/>
        <v>651.39</v>
      </c>
      <c r="M58" s="24">
        <f t="shared" si="6"/>
        <v>60</v>
      </c>
      <c r="N58" s="24">
        <f t="shared" si="7"/>
        <v>48</v>
      </c>
    </row>
    <row r="59" spans="2:14" x14ac:dyDescent="0.25">
      <c r="B59" s="24">
        <v>22</v>
      </c>
      <c r="C59" s="23">
        <f t="shared" si="8"/>
        <v>107.5</v>
      </c>
      <c r="D59" s="29">
        <f t="shared" si="0"/>
        <v>132.5</v>
      </c>
      <c r="E59" s="25">
        <f t="shared" si="1"/>
        <v>713</v>
      </c>
      <c r="F59" s="25">
        <f t="shared" si="2"/>
        <v>691.39</v>
      </c>
      <c r="G59" s="25" t="s">
        <v>66</v>
      </c>
      <c r="H59" s="33">
        <v>40</v>
      </c>
      <c r="I59" s="25">
        <f t="shared" si="3"/>
        <v>711</v>
      </c>
      <c r="J59" s="36">
        <v>698.9</v>
      </c>
      <c r="K59" s="25">
        <f t="shared" si="4"/>
        <v>691.39</v>
      </c>
      <c r="L59" s="25">
        <f t="shared" si="5"/>
        <v>651.39</v>
      </c>
      <c r="M59" s="24">
        <f t="shared" si="6"/>
        <v>60</v>
      </c>
      <c r="N59" s="24">
        <f t="shared" si="7"/>
        <v>48</v>
      </c>
    </row>
    <row r="60" spans="2:14" x14ac:dyDescent="0.25">
      <c r="B60" s="22">
        <v>23</v>
      </c>
      <c r="C60" s="23">
        <f t="shared" si="8"/>
        <v>112.5</v>
      </c>
      <c r="D60" s="29">
        <f t="shared" si="0"/>
        <v>137.5</v>
      </c>
      <c r="E60" s="25">
        <f t="shared" si="1"/>
        <v>713</v>
      </c>
      <c r="F60" s="25">
        <f t="shared" si="2"/>
        <v>691.39</v>
      </c>
      <c r="G60" s="25" t="s">
        <v>66</v>
      </c>
      <c r="H60" s="33">
        <v>40</v>
      </c>
      <c r="I60" s="25">
        <f t="shared" si="3"/>
        <v>711</v>
      </c>
      <c r="J60" s="36">
        <v>699.08</v>
      </c>
      <c r="K60" s="25">
        <f t="shared" si="4"/>
        <v>691.39</v>
      </c>
      <c r="L60" s="25">
        <f t="shared" si="5"/>
        <v>651.39</v>
      </c>
      <c r="M60" s="24">
        <f t="shared" si="6"/>
        <v>60</v>
      </c>
      <c r="N60" s="24">
        <f t="shared" si="7"/>
        <v>48</v>
      </c>
    </row>
    <row r="61" spans="2:14" x14ac:dyDescent="0.25">
      <c r="B61" s="22">
        <v>24</v>
      </c>
      <c r="C61" s="23">
        <f t="shared" si="8"/>
        <v>117.5</v>
      </c>
      <c r="D61" s="29">
        <f t="shared" si="0"/>
        <v>142.5</v>
      </c>
      <c r="E61" s="25">
        <f t="shared" si="1"/>
        <v>713</v>
      </c>
      <c r="F61" s="25">
        <f t="shared" si="2"/>
        <v>691.39</v>
      </c>
      <c r="G61" s="25" t="s">
        <v>66</v>
      </c>
      <c r="H61" s="33">
        <v>40</v>
      </c>
      <c r="I61" s="25">
        <f t="shared" si="3"/>
        <v>711</v>
      </c>
      <c r="J61" s="36">
        <v>699.25</v>
      </c>
      <c r="K61" s="25">
        <f t="shared" si="4"/>
        <v>691.39</v>
      </c>
      <c r="L61" s="25">
        <f t="shared" si="5"/>
        <v>651.39</v>
      </c>
      <c r="M61" s="24">
        <f t="shared" si="6"/>
        <v>60</v>
      </c>
      <c r="N61" s="24">
        <f t="shared" si="7"/>
        <v>48</v>
      </c>
    </row>
    <row r="62" spans="2:14" x14ac:dyDescent="0.25">
      <c r="B62" s="22">
        <v>25</v>
      </c>
      <c r="C62" s="23">
        <f t="shared" si="8"/>
        <v>122.5</v>
      </c>
      <c r="D62" s="29">
        <f t="shared" si="0"/>
        <v>147.5</v>
      </c>
      <c r="E62" s="25">
        <f t="shared" si="1"/>
        <v>713</v>
      </c>
      <c r="F62" s="25">
        <f t="shared" si="2"/>
        <v>691.39</v>
      </c>
      <c r="G62" s="25" t="s">
        <v>66</v>
      </c>
      <c r="H62" s="33">
        <v>40</v>
      </c>
      <c r="I62" s="25">
        <f t="shared" si="3"/>
        <v>711</v>
      </c>
      <c r="J62" s="36">
        <v>699.43</v>
      </c>
      <c r="K62" s="25">
        <f t="shared" si="4"/>
        <v>691.39</v>
      </c>
      <c r="L62" s="25">
        <f t="shared" si="5"/>
        <v>651.39</v>
      </c>
      <c r="M62" s="24">
        <f t="shared" si="6"/>
        <v>60</v>
      </c>
      <c r="N62" s="24">
        <f t="shared" si="7"/>
        <v>49</v>
      </c>
    </row>
    <row r="63" spans="2:14" x14ac:dyDescent="0.25">
      <c r="B63" s="22">
        <v>26</v>
      </c>
      <c r="C63" s="23">
        <f t="shared" si="8"/>
        <v>127.5</v>
      </c>
      <c r="D63" s="29">
        <f t="shared" si="0"/>
        <v>152.5</v>
      </c>
      <c r="E63" s="25">
        <f t="shared" si="1"/>
        <v>713</v>
      </c>
      <c r="F63" s="25">
        <f t="shared" si="2"/>
        <v>692.89</v>
      </c>
      <c r="G63" s="25" t="s">
        <v>66</v>
      </c>
      <c r="H63" s="33">
        <v>40</v>
      </c>
      <c r="I63" s="25">
        <f t="shared" si="3"/>
        <v>711</v>
      </c>
      <c r="J63" s="36">
        <v>699.61</v>
      </c>
      <c r="K63" s="25">
        <f t="shared" si="4"/>
        <v>692.89</v>
      </c>
      <c r="L63" s="25">
        <f t="shared" si="5"/>
        <v>652.89</v>
      </c>
      <c r="M63" s="24">
        <f t="shared" si="6"/>
        <v>59</v>
      </c>
      <c r="N63" s="24">
        <f t="shared" si="7"/>
        <v>47</v>
      </c>
    </row>
    <row r="64" spans="2:14" x14ac:dyDescent="0.25">
      <c r="B64" s="24">
        <v>27</v>
      </c>
      <c r="C64" s="23">
        <f t="shared" si="8"/>
        <v>132.5</v>
      </c>
      <c r="D64" s="29">
        <f t="shared" si="0"/>
        <v>157.5</v>
      </c>
      <c r="E64" s="25">
        <f t="shared" si="1"/>
        <v>713</v>
      </c>
      <c r="F64" s="25">
        <f t="shared" si="2"/>
        <v>692.89</v>
      </c>
      <c r="G64" s="25" t="s">
        <v>66</v>
      </c>
      <c r="H64" s="33">
        <v>40</v>
      </c>
      <c r="I64" s="25">
        <f t="shared" si="3"/>
        <v>711</v>
      </c>
      <c r="J64" s="36">
        <v>699.62</v>
      </c>
      <c r="K64" s="25">
        <f t="shared" si="4"/>
        <v>692.89</v>
      </c>
      <c r="L64" s="25">
        <f t="shared" si="5"/>
        <v>652.89</v>
      </c>
      <c r="M64" s="24">
        <f t="shared" si="6"/>
        <v>59</v>
      </c>
      <c r="N64" s="24">
        <f t="shared" si="7"/>
        <v>47</v>
      </c>
    </row>
    <row r="65" spans="1:14" x14ac:dyDescent="0.25">
      <c r="A65">
        <v>4.5</v>
      </c>
      <c r="B65" s="24">
        <v>28</v>
      </c>
      <c r="C65" s="40">
        <f>C64+A65</f>
        <v>137</v>
      </c>
      <c r="D65" s="29">
        <f t="shared" si="0"/>
        <v>162</v>
      </c>
      <c r="E65" s="25">
        <f t="shared" si="1"/>
        <v>713</v>
      </c>
      <c r="F65" s="25">
        <f t="shared" si="2"/>
        <v>692.89</v>
      </c>
      <c r="G65" s="25" t="s">
        <v>42</v>
      </c>
      <c r="H65" s="33">
        <v>50</v>
      </c>
      <c r="I65" s="25">
        <f t="shared" si="3"/>
        <v>711</v>
      </c>
      <c r="J65" s="36">
        <v>699.56</v>
      </c>
      <c r="K65" s="25">
        <f t="shared" si="4"/>
        <v>692.89</v>
      </c>
      <c r="L65" s="25">
        <f t="shared" si="5"/>
        <v>642.89</v>
      </c>
      <c r="M65" s="24">
        <f t="shared" si="6"/>
        <v>69</v>
      </c>
      <c r="N65" s="24" t="s">
        <v>61</v>
      </c>
    </row>
    <row r="66" spans="1:14" x14ac:dyDescent="0.25">
      <c r="A66">
        <v>10.5</v>
      </c>
      <c r="B66" s="22">
        <v>29</v>
      </c>
      <c r="C66" s="40">
        <f t="shared" ref="C66:C74" si="9">C65+A66</f>
        <v>147.5</v>
      </c>
      <c r="D66" s="29">
        <f t="shared" si="0"/>
        <v>172.5</v>
      </c>
      <c r="E66" s="25">
        <f t="shared" si="1"/>
        <v>713</v>
      </c>
      <c r="F66" s="25">
        <f t="shared" si="2"/>
        <v>692.89</v>
      </c>
      <c r="G66" s="25" t="s">
        <v>42</v>
      </c>
      <c r="H66" s="33">
        <v>50</v>
      </c>
      <c r="I66" s="25">
        <f t="shared" si="3"/>
        <v>711</v>
      </c>
      <c r="J66" s="36">
        <v>699.19</v>
      </c>
      <c r="K66" s="25">
        <f t="shared" si="4"/>
        <v>692.89</v>
      </c>
      <c r="L66" s="25">
        <f t="shared" si="5"/>
        <v>642.89</v>
      </c>
      <c r="M66" s="24">
        <f t="shared" si="6"/>
        <v>69</v>
      </c>
      <c r="N66" s="24" t="s">
        <v>61</v>
      </c>
    </row>
    <row r="67" spans="1:14" x14ac:dyDescent="0.25">
      <c r="A67">
        <v>5</v>
      </c>
      <c r="B67" s="22">
        <v>30</v>
      </c>
      <c r="C67" s="40">
        <f t="shared" si="9"/>
        <v>152.5</v>
      </c>
      <c r="D67" s="29">
        <f t="shared" si="0"/>
        <v>177.5</v>
      </c>
      <c r="E67" s="25">
        <f t="shared" si="1"/>
        <v>713</v>
      </c>
      <c r="F67" s="25">
        <f t="shared" si="2"/>
        <v>692.89</v>
      </c>
      <c r="G67" s="25" t="s">
        <v>42</v>
      </c>
      <c r="H67" s="33">
        <v>50</v>
      </c>
      <c r="I67" s="25">
        <f t="shared" si="3"/>
        <v>711</v>
      </c>
      <c r="J67" s="36">
        <v>698.99</v>
      </c>
      <c r="K67" s="25">
        <f t="shared" si="4"/>
        <v>692.89</v>
      </c>
      <c r="L67" s="25">
        <f t="shared" si="5"/>
        <v>642.89</v>
      </c>
      <c r="M67" s="24">
        <f t="shared" si="6"/>
        <v>69</v>
      </c>
      <c r="N67" s="24" t="s">
        <v>61</v>
      </c>
    </row>
    <row r="68" spans="1:14" x14ac:dyDescent="0.25">
      <c r="A68">
        <v>10.5</v>
      </c>
      <c r="B68" s="22">
        <v>31</v>
      </c>
      <c r="C68" s="40">
        <f t="shared" si="9"/>
        <v>163</v>
      </c>
      <c r="D68" s="29">
        <f t="shared" si="0"/>
        <v>188</v>
      </c>
      <c r="E68" s="25">
        <f t="shared" si="1"/>
        <v>713</v>
      </c>
      <c r="F68" s="25">
        <f t="shared" si="2"/>
        <v>692.89</v>
      </c>
      <c r="G68" s="25" t="s">
        <v>42</v>
      </c>
      <c r="H68" s="33">
        <v>50</v>
      </c>
      <c r="I68" s="25">
        <f t="shared" si="3"/>
        <v>711</v>
      </c>
      <c r="J68" s="36">
        <v>698.59</v>
      </c>
      <c r="K68" s="25">
        <f t="shared" si="4"/>
        <v>692.89</v>
      </c>
      <c r="L68" s="25">
        <f t="shared" si="5"/>
        <v>642.89</v>
      </c>
      <c r="M68" s="24">
        <f t="shared" si="6"/>
        <v>69</v>
      </c>
      <c r="N68" s="24" t="s">
        <v>61</v>
      </c>
    </row>
    <row r="69" spans="1:14" x14ac:dyDescent="0.25">
      <c r="A69">
        <v>5</v>
      </c>
      <c r="B69" s="22">
        <v>32</v>
      </c>
      <c r="C69" s="40">
        <f t="shared" si="9"/>
        <v>168</v>
      </c>
      <c r="D69" s="29">
        <f t="shared" si="0"/>
        <v>193</v>
      </c>
      <c r="E69" s="25">
        <f t="shared" si="1"/>
        <v>713</v>
      </c>
      <c r="F69" s="25">
        <f t="shared" si="2"/>
        <v>692.89</v>
      </c>
      <c r="G69" s="25" t="s">
        <v>42</v>
      </c>
      <c r="H69" s="33">
        <v>50</v>
      </c>
      <c r="I69" s="25">
        <f t="shared" si="3"/>
        <v>711</v>
      </c>
      <c r="J69" s="36">
        <v>698.4</v>
      </c>
      <c r="K69" s="25">
        <f t="shared" si="4"/>
        <v>692.89</v>
      </c>
      <c r="L69" s="25">
        <f t="shared" si="5"/>
        <v>642.89</v>
      </c>
      <c r="M69" s="24">
        <f t="shared" si="6"/>
        <v>69</v>
      </c>
      <c r="N69" s="24" t="s">
        <v>61</v>
      </c>
    </row>
    <row r="70" spans="1:14" x14ac:dyDescent="0.25">
      <c r="A70">
        <v>10.5</v>
      </c>
      <c r="B70" s="22">
        <v>33</v>
      </c>
      <c r="C70" s="40">
        <f t="shared" si="9"/>
        <v>178.5</v>
      </c>
      <c r="D70" s="29">
        <f t="shared" ref="D70:D80" si="10">C70+$B$16</f>
        <v>203.5</v>
      </c>
      <c r="E70" s="25">
        <f t="shared" ref="E70:E80" si="11">IF(D70&lt;=$B$17,($C$17-$C$16)/($B$17-$B$16)*(D70-$B$16)+$C$16,IF(D70&lt;=$B$18,($C$18-$C$17)/($B$18-$B$17)*(D70-$B$17)+$C$17,IF(D70&lt;=$B$19,($C$19-$C$18)/($B$19-$B$18)*(D70-$B$19)+$C$18,IF(D70&lt;=$B$20,($C$20-$C$19)/($B$20-$B$19)*(D70-$B$19)+$C$19,"NG"))))</f>
        <v>713</v>
      </c>
      <c r="F70" s="25">
        <f t="shared" si="2"/>
        <v>694.39</v>
      </c>
      <c r="G70" s="25" t="s">
        <v>42</v>
      </c>
      <c r="H70" s="33">
        <v>50</v>
      </c>
      <c r="I70" s="25">
        <f t="shared" si="3"/>
        <v>711</v>
      </c>
      <c r="J70" s="36">
        <v>698.24</v>
      </c>
      <c r="K70" s="25">
        <f t="shared" si="4"/>
        <v>694.39</v>
      </c>
      <c r="L70" s="25">
        <f t="shared" si="5"/>
        <v>644.39</v>
      </c>
      <c r="M70" s="24">
        <f t="shared" si="6"/>
        <v>67</v>
      </c>
      <c r="N70" s="24" t="s">
        <v>61</v>
      </c>
    </row>
    <row r="71" spans="1:14" x14ac:dyDescent="0.25">
      <c r="A71">
        <v>5</v>
      </c>
      <c r="B71" s="22">
        <v>34</v>
      </c>
      <c r="C71" s="40">
        <f t="shared" si="9"/>
        <v>183.5</v>
      </c>
      <c r="D71" s="29">
        <f t="shared" si="10"/>
        <v>208.5</v>
      </c>
      <c r="E71" s="25">
        <f t="shared" si="11"/>
        <v>713</v>
      </c>
      <c r="F71" s="25">
        <f t="shared" si="2"/>
        <v>694.39</v>
      </c>
      <c r="G71" s="25" t="s">
        <v>42</v>
      </c>
      <c r="H71" s="33">
        <v>50</v>
      </c>
      <c r="I71" s="25">
        <f t="shared" si="3"/>
        <v>711</v>
      </c>
      <c r="J71" s="36">
        <v>698.28</v>
      </c>
      <c r="K71" s="25">
        <f t="shared" si="4"/>
        <v>694.39</v>
      </c>
      <c r="L71" s="25">
        <f t="shared" si="5"/>
        <v>644.39</v>
      </c>
      <c r="M71" s="24">
        <f t="shared" si="6"/>
        <v>67</v>
      </c>
      <c r="N71" s="24" t="s">
        <v>61</v>
      </c>
    </row>
    <row r="72" spans="1:14" x14ac:dyDescent="0.25">
      <c r="A72">
        <v>10.5</v>
      </c>
      <c r="B72" s="22">
        <v>35</v>
      </c>
      <c r="C72" s="40">
        <f t="shared" si="9"/>
        <v>194</v>
      </c>
      <c r="D72" s="29">
        <f t="shared" si="10"/>
        <v>219</v>
      </c>
      <c r="E72" s="25">
        <f t="shared" si="11"/>
        <v>713</v>
      </c>
      <c r="F72" s="25">
        <f t="shared" si="2"/>
        <v>694.39</v>
      </c>
      <c r="G72" s="25" t="s">
        <v>42</v>
      </c>
      <c r="H72" s="33">
        <v>50</v>
      </c>
      <c r="I72" s="25">
        <f t="shared" si="3"/>
        <v>711</v>
      </c>
      <c r="J72" s="36">
        <v>698.37</v>
      </c>
      <c r="K72" s="25">
        <f t="shared" si="4"/>
        <v>694.39</v>
      </c>
      <c r="L72" s="25">
        <f t="shared" si="5"/>
        <v>644.39</v>
      </c>
      <c r="M72" s="24">
        <f t="shared" si="6"/>
        <v>67</v>
      </c>
      <c r="N72" s="24" t="s">
        <v>61</v>
      </c>
    </row>
    <row r="73" spans="1:14" x14ac:dyDescent="0.25">
      <c r="A73">
        <v>5</v>
      </c>
      <c r="B73" s="22">
        <v>36</v>
      </c>
      <c r="C73" s="40">
        <f t="shared" si="9"/>
        <v>199</v>
      </c>
      <c r="D73" s="29">
        <f t="shared" si="10"/>
        <v>224</v>
      </c>
      <c r="E73" s="25">
        <f t="shared" si="11"/>
        <v>713</v>
      </c>
      <c r="F73" s="25">
        <f t="shared" si="2"/>
        <v>694.39</v>
      </c>
      <c r="G73" s="25" t="s">
        <v>42</v>
      </c>
      <c r="H73" s="33">
        <v>50</v>
      </c>
      <c r="I73" s="25">
        <f t="shared" si="3"/>
        <v>711</v>
      </c>
      <c r="J73" s="36">
        <v>698.41</v>
      </c>
      <c r="K73" s="25">
        <f t="shared" si="4"/>
        <v>694.39</v>
      </c>
      <c r="L73" s="25">
        <f t="shared" si="5"/>
        <v>644.39</v>
      </c>
      <c r="M73" s="24">
        <f t="shared" si="6"/>
        <v>67</v>
      </c>
      <c r="N73" s="24" t="s">
        <v>61</v>
      </c>
    </row>
    <row r="74" spans="1:14" x14ac:dyDescent="0.25">
      <c r="A74">
        <v>10.5</v>
      </c>
      <c r="B74" s="22">
        <v>37</v>
      </c>
      <c r="C74" s="40">
        <f t="shared" si="9"/>
        <v>209.5</v>
      </c>
      <c r="D74" s="29">
        <f t="shared" si="10"/>
        <v>234.5</v>
      </c>
      <c r="E74" s="25">
        <f t="shared" si="11"/>
        <v>713</v>
      </c>
      <c r="F74" s="25">
        <f t="shared" si="2"/>
        <v>694.39</v>
      </c>
      <c r="G74" s="25" t="s">
        <v>42</v>
      </c>
      <c r="H74" s="33">
        <v>50</v>
      </c>
      <c r="I74" s="25">
        <f t="shared" si="3"/>
        <v>711</v>
      </c>
      <c r="J74" s="36">
        <v>697.79</v>
      </c>
      <c r="K74" s="25">
        <f t="shared" si="4"/>
        <v>694.39</v>
      </c>
      <c r="L74" s="25">
        <f t="shared" si="5"/>
        <v>644.39</v>
      </c>
      <c r="M74" s="24">
        <f t="shared" si="6"/>
        <v>67</v>
      </c>
      <c r="N74" s="24" t="s">
        <v>61</v>
      </c>
    </row>
    <row r="75" spans="1:14" x14ac:dyDescent="0.25">
      <c r="B75" s="22">
        <v>38</v>
      </c>
      <c r="C75" s="23">
        <f t="shared" si="8"/>
        <v>214.5</v>
      </c>
      <c r="D75" s="29">
        <f t="shared" si="10"/>
        <v>239.5</v>
      </c>
      <c r="E75" s="25">
        <f t="shared" si="11"/>
        <v>713</v>
      </c>
      <c r="F75" s="25">
        <f t="shared" si="2"/>
        <v>694.39</v>
      </c>
      <c r="G75" s="25" t="s">
        <v>66</v>
      </c>
      <c r="H75" s="33">
        <v>40</v>
      </c>
      <c r="I75" s="25">
        <f t="shared" si="3"/>
        <v>711</v>
      </c>
      <c r="J75" s="36">
        <v>697.77</v>
      </c>
      <c r="K75" s="25">
        <f t="shared" si="4"/>
        <v>694.39</v>
      </c>
      <c r="L75" s="25">
        <f t="shared" si="5"/>
        <v>654.39</v>
      </c>
      <c r="M75" s="24">
        <f t="shared" si="6"/>
        <v>57</v>
      </c>
      <c r="N75" s="24">
        <f t="shared" si="7"/>
        <v>44</v>
      </c>
    </row>
    <row r="76" spans="1:14" x14ac:dyDescent="0.25">
      <c r="B76" s="22">
        <v>39</v>
      </c>
      <c r="C76" s="23">
        <f t="shared" si="8"/>
        <v>219.5</v>
      </c>
      <c r="D76" s="29">
        <f t="shared" si="10"/>
        <v>244.5</v>
      </c>
      <c r="E76" s="25">
        <f t="shared" si="11"/>
        <v>712.539340974212</v>
      </c>
      <c r="F76" s="25">
        <f t="shared" si="2"/>
        <v>695.89</v>
      </c>
      <c r="G76" s="25" t="s">
        <v>66</v>
      </c>
      <c r="H76" s="33">
        <v>35</v>
      </c>
      <c r="I76" s="25">
        <f t="shared" si="3"/>
        <v>710.539340974212</v>
      </c>
      <c r="J76" s="36">
        <v>697.64</v>
      </c>
      <c r="K76" s="25">
        <f t="shared" si="4"/>
        <v>695.89</v>
      </c>
      <c r="L76" s="25">
        <f t="shared" si="5"/>
        <v>660.89</v>
      </c>
      <c r="M76" s="24">
        <f t="shared" si="6"/>
        <v>50</v>
      </c>
      <c r="N76" s="24">
        <f t="shared" si="7"/>
        <v>37</v>
      </c>
    </row>
    <row r="77" spans="1:14" x14ac:dyDescent="0.25">
      <c r="B77" s="22">
        <v>40</v>
      </c>
      <c r="C77" s="23">
        <f t="shared" si="8"/>
        <v>224.5</v>
      </c>
      <c r="D77" s="29">
        <f t="shared" si="10"/>
        <v>249.5</v>
      </c>
      <c r="E77" s="25">
        <f t="shared" si="11"/>
        <v>710.03575931232092</v>
      </c>
      <c r="F77" s="25">
        <f t="shared" si="2"/>
        <v>695.89</v>
      </c>
      <c r="G77" s="25" t="s">
        <v>66</v>
      </c>
      <c r="H77" s="33">
        <v>35</v>
      </c>
      <c r="I77" s="25">
        <f t="shared" si="3"/>
        <v>708.03575931232092</v>
      </c>
      <c r="J77" s="36">
        <v>697.5</v>
      </c>
      <c r="K77" s="25">
        <f t="shared" si="4"/>
        <v>695.89</v>
      </c>
      <c r="L77" s="25">
        <f t="shared" si="5"/>
        <v>660.89</v>
      </c>
      <c r="M77" s="24">
        <f t="shared" si="6"/>
        <v>48</v>
      </c>
      <c r="N77" s="24">
        <f t="shared" si="7"/>
        <v>37</v>
      </c>
    </row>
    <row r="78" spans="1:14" x14ac:dyDescent="0.25">
      <c r="A78" s="20"/>
      <c r="B78" s="22">
        <v>41</v>
      </c>
      <c r="C78" s="23">
        <f t="shared" si="8"/>
        <v>229.5</v>
      </c>
      <c r="D78" s="29">
        <f t="shared" si="10"/>
        <v>254.5</v>
      </c>
      <c r="E78" s="25">
        <f t="shared" si="11"/>
        <v>707.53217765042984</v>
      </c>
      <c r="F78" s="25">
        <f t="shared" si="2"/>
        <v>695.89</v>
      </c>
      <c r="G78" s="25" t="s">
        <v>66</v>
      </c>
      <c r="H78" s="33">
        <v>35</v>
      </c>
      <c r="I78" s="25">
        <f t="shared" si="3"/>
        <v>705.53217765042984</v>
      </c>
      <c r="J78" s="36">
        <v>696.84</v>
      </c>
      <c r="K78" s="25">
        <f t="shared" si="4"/>
        <v>695.89</v>
      </c>
      <c r="L78" s="25">
        <f t="shared" si="5"/>
        <v>660.89</v>
      </c>
      <c r="M78" s="24">
        <f t="shared" si="6"/>
        <v>45</v>
      </c>
      <c r="N78" s="24">
        <f t="shared" si="7"/>
        <v>36</v>
      </c>
    </row>
    <row r="79" spans="1:14" x14ac:dyDescent="0.25">
      <c r="B79" s="22">
        <v>42</v>
      </c>
      <c r="C79" s="23">
        <f t="shared" si="8"/>
        <v>234.5</v>
      </c>
      <c r="D79" s="29">
        <f t="shared" si="10"/>
        <v>259.5</v>
      </c>
      <c r="E79" s="25">
        <f t="shared" si="11"/>
        <v>705.02859598853865</v>
      </c>
      <c r="F79" s="25">
        <f t="shared" si="2"/>
        <v>695.89</v>
      </c>
      <c r="G79" s="25" t="s">
        <v>66</v>
      </c>
      <c r="H79" s="33">
        <v>35</v>
      </c>
      <c r="I79" s="25">
        <f t="shared" si="3"/>
        <v>703.02859598853865</v>
      </c>
      <c r="J79" s="36">
        <v>697.73</v>
      </c>
      <c r="K79" s="25">
        <f t="shared" si="4"/>
        <v>695.89</v>
      </c>
      <c r="L79" s="25">
        <f t="shared" si="5"/>
        <v>660.89</v>
      </c>
      <c r="M79" s="24">
        <f t="shared" si="6"/>
        <v>43</v>
      </c>
      <c r="N79" s="24">
        <f t="shared" si="7"/>
        <v>37</v>
      </c>
    </row>
    <row r="80" spans="1:14" x14ac:dyDescent="0.25">
      <c r="B80" s="22">
        <v>43</v>
      </c>
      <c r="C80" s="23">
        <f t="shared" si="8"/>
        <v>239.5</v>
      </c>
      <c r="D80" s="29">
        <f t="shared" si="10"/>
        <v>264.5</v>
      </c>
      <c r="E80" s="25">
        <f t="shared" si="11"/>
        <v>702.52501432664758</v>
      </c>
      <c r="F80" s="25">
        <f t="shared" si="2"/>
        <v>695.89</v>
      </c>
      <c r="G80" s="25" t="s">
        <v>66</v>
      </c>
      <c r="H80" s="33">
        <v>35</v>
      </c>
      <c r="I80" s="25">
        <f t="shared" si="3"/>
        <v>700.52501432664758</v>
      </c>
      <c r="J80" s="36">
        <v>697.93</v>
      </c>
      <c r="K80" s="25">
        <f t="shared" si="4"/>
        <v>695.89</v>
      </c>
      <c r="L80" s="25">
        <f t="shared" si="5"/>
        <v>660.89</v>
      </c>
      <c r="M80" s="24">
        <f t="shared" si="6"/>
        <v>40</v>
      </c>
      <c r="N80" s="24">
        <f t="shared" si="7"/>
        <v>38</v>
      </c>
    </row>
    <row r="81" spans="1:14" x14ac:dyDescent="0.25">
      <c r="A81" s="27"/>
      <c r="B81" s="22">
        <v>44</v>
      </c>
      <c r="C81" s="23">
        <f t="shared" si="8"/>
        <v>244.5</v>
      </c>
      <c r="D81" s="29">
        <f t="shared" ref="D81" si="12">C81+$B$16</f>
        <v>269.5</v>
      </c>
      <c r="E81" s="25">
        <f t="shared" ref="E81" si="13">IF(D81&lt;=$B$17,($C$17-$C$16)/($B$17-$B$16)*(D81-$B$16)+$C$16,IF(D81&lt;=$B$18,($C$18-$C$17)/($B$18-$B$17)*(D81-$B$17)+$C$17,IF(D81&lt;=$B$19,($C$19-$C$18)/($B$19-$B$18)*(D81-$B$19)+$C$18,IF(D81&lt;=$B$20,($C$20-$C$19)/($B$20-$B$19)*(D81-$B$19)+$C$19,"NG"))))</f>
        <v>700.02143266475639</v>
      </c>
      <c r="F81" s="25">
        <f t="shared" si="2"/>
        <v>695.89</v>
      </c>
      <c r="G81" s="25" t="s">
        <v>66</v>
      </c>
      <c r="H81" s="33">
        <v>35</v>
      </c>
      <c r="I81" s="25">
        <f t="shared" si="3"/>
        <v>698.02143266475639</v>
      </c>
      <c r="J81" s="36">
        <v>697.83</v>
      </c>
      <c r="K81" s="25">
        <f t="shared" si="4"/>
        <v>695.89</v>
      </c>
      <c r="L81" s="25">
        <f t="shared" si="5"/>
        <v>660.89</v>
      </c>
      <c r="M81" s="24">
        <f t="shared" si="6"/>
        <v>38</v>
      </c>
      <c r="N81" s="24">
        <f t="shared" si="7"/>
        <v>37</v>
      </c>
    </row>
    <row r="82" spans="1:14" x14ac:dyDescent="0.25">
      <c r="A82" s="20"/>
      <c r="C82" s="14"/>
      <c r="D82" s="30"/>
      <c r="L82" s="37" t="s">
        <v>10</v>
      </c>
      <c r="M82" s="23">
        <f>SUM(M38:M81)</f>
        <v>2468</v>
      </c>
      <c r="N82" s="23">
        <f>SUM(N38:N81)</f>
        <v>1514</v>
      </c>
    </row>
    <row r="83" spans="1:14" x14ac:dyDescent="0.25">
      <c r="A83" s="27"/>
      <c r="C83" s="14"/>
      <c r="D83" s="19"/>
    </row>
    <row r="84" spans="1:14" x14ac:dyDescent="0.25">
      <c r="A84" s="27"/>
      <c r="C84" s="14"/>
      <c r="D84" s="19"/>
    </row>
    <row r="85" spans="1:14" x14ac:dyDescent="0.25">
      <c r="A85" s="27"/>
      <c r="C85" s="14"/>
      <c r="D85" s="30"/>
    </row>
    <row r="87" spans="1:14" x14ac:dyDescent="0.25">
      <c r="A87" s="27"/>
      <c r="C87" s="14"/>
      <c r="D87" s="30"/>
    </row>
    <row r="88" spans="1:14" x14ac:dyDescent="0.25">
      <c r="A88" s="20"/>
      <c r="C88" s="14"/>
      <c r="D88" s="30"/>
    </row>
    <row r="89" spans="1:14" x14ac:dyDescent="0.25">
      <c r="A89" s="20"/>
      <c r="C89" s="14"/>
      <c r="D89" s="30"/>
    </row>
    <row r="90" spans="1:14" x14ac:dyDescent="0.25">
      <c r="A90" s="27"/>
      <c r="C90" s="14"/>
      <c r="D90" s="19"/>
    </row>
    <row r="91" spans="1:14" x14ac:dyDescent="0.25">
      <c r="A91" s="27"/>
      <c r="C91" s="14"/>
      <c r="D91" s="19"/>
    </row>
    <row r="92" spans="1:14" x14ac:dyDescent="0.25">
      <c r="A92" s="27"/>
      <c r="C92" s="14"/>
      <c r="D92" s="30"/>
    </row>
    <row r="93" spans="1:14" x14ac:dyDescent="0.25">
      <c r="A93" s="27"/>
      <c r="C93" s="14"/>
      <c r="D93" s="30"/>
    </row>
    <row r="95" spans="1:14" x14ac:dyDescent="0.25">
      <c r="A95" s="20"/>
    </row>
    <row r="96" spans="1:14" x14ac:dyDescent="0.25">
      <c r="A96" s="20"/>
    </row>
    <row r="97" spans="3:4" x14ac:dyDescent="0.25">
      <c r="C97" s="14"/>
      <c r="D97" s="31"/>
    </row>
    <row r="98" spans="3:4" x14ac:dyDescent="0.25">
      <c r="C98" s="14"/>
      <c r="D98" s="30"/>
    </row>
    <row r="101" spans="3:4" x14ac:dyDescent="0.25">
      <c r="C101" s="26"/>
      <c r="D101" s="30"/>
    </row>
  </sheetData>
  <mergeCells count="6">
    <mergeCell ref="B22:C22"/>
    <mergeCell ref="C1:M1"/>
    <mergeCell ref="C2:M2"/>
    <mergeCell ref="C3:M3"/>
    <mergeCell ref="C4:M4"/>
    <mergeCell ref="B14:C14"/>
  </mergeCells>
  <phoneticPr fontId="7" type="noConversion"/>
  <pageMargins left="0.7" right="0.7" top="0.75" bottom="0.75" header="0.3" footer="0.3"/>
  <pageSetup scale="5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D0745-82DE-4197-90CE-102C040258B3}">
  <sheetPr>
    <pageSetUpPr fitToPage="1"/>
  </sheetPr>
  <dimension ref="A1:Q82"/>
  <sheetViews>
    <sheetView topLeftCell="A37" zoomScaleNormal="100" workbookViewId="0">
      <selection activeCell="Q50" sqref="Q50"/>
    </sheetView>
  </sheetViews>
  <sheetFormatPr defaultRowHeight="15" x14ac:dyDescent="0.25"/>
  <cols>
    <col min="3" max="3" width="10.140625" customWidth="1"/>
    <col min="4" max="4" width="12" customWidth="1"/>
    <col min="5" max="5" width="10.7109375" customWidth="1"/>
    <col min="6" max="12" width="16.28515625" customWidth="1"/>
    <col min="13" max="13" width="12.28515625" customWidth="1"/>
    <col min="14" max="14" width="13.28515625" customWidth="1"/>
  </cols>
  <sheetData>
    <row r="1" spans="1:17" x14ac:dyDescent="0.25">
      <c r="B1" s="1" t="s">
        <v>0</v>
      </c>
      <c r="C1" s="48" t="s">
        <v>11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2" t="s">
        <v>1</v>
      </c>
      <c r="O1" s="3" t="s">
        <v>12</v>
      </c>
      <c r="P1" s="2" t="s">
        <v>45</v>
      </c>
      <c r="Q1" s="4"/>
    </row>
    <row r="2" spans="1:17" x14ac:dyDescent="0.25">
      <c r="B2" s="5" t="s">
        <v>2</v>
      </c>
      <c r="C2" s="49" t="s">
        <v>15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2" t="s">
        <v>3</v>
      </c>
      <c r="O2" s="3" t="s">
        <v>46</v>
      </c>
      <c r="P2" s="2" t="s">
        <v>47</v>
      </c>
      <c r="Q2" s="6"/>
    </row>
    <row r="3" spans="1:17" x14ac:dyDescent="0.25">
      <c r="B3" s="7" t="s">
        <v>4</v>
      </c>
      <c r="C3" s="49" t="s">
        <v>37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8" t="s">
        <v>5</v>
      </c>
      <c r="O3" s="9"/>
      <c r="P3" s="8" t="s">
        <v>6</v>
      </c>
      <c r="Q3" s="10"/>
    </row>
    <row r="4" spans="1:17" x14ac:dyDescent="0.25">
      <c r="B4" s="5" t="s">
        <v>7</v>
      </c>
      <c r="C4" s="50">
        <v>10336513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2" t="s">
        <v>8</v>
      </c>
      <c r="O4" s="11"/>
      <c r="P4" s="12"/>
      <c r="Q4" s="13"/>
    </row>
    <row r="6" spans="1:17" x14ac:dyDescent="0.25">
      <c r="A6" s="16" t="s">
        <v>38</v>
      </c>
    </row>
    <row r="7" spans="1:17" x14ac:dyDescent="0.25">
      <c r="C7" s="14" t="s">
        <v>13</v>
      </c>
      <c r="D7" s="17">
        <v>7.5</v>
      </c>
      <c r="E7" t="s">
        <v>9</v>
      </c>
    </row>
    <row r="8" spans="1:17" x14ac:dyDescent="0.25">
      <c r="C8" s="14" t="s">
        <v>14</v>
      </c>
      <c r="D8" s="17">
        <v>187.25</v>
      </c>
      <c r="E8" t="s">
        <v>9</v>
      </c>
    </row>
    <row r="9" spans="1:17" x14ac:dyDescent="0.25">
      <c r="C9" s="14" t="s">
        <v>31</v>
      </c>
      <c r="D9" s="17">
        <v>2</v>
      </c>
      <c r="E9" t="s">
        <v>9</v>
      </c>
    </row>
    <row r="10" spans="1:17" x14ac:dyDescent="0.25">
      <c r="C10" s="14" t="s">
        <v>39</v>
      </c>
      <c r="D10" s="17">
        <v>3.75</v>
      </c>
      <c r="E10" t="s">
        <v>40</v>
      </c>
    </row>
    <row r="11" spans="1:17" x14ac:dyDescent="0.25">
      <c r="D11" s="15"/>
    </row>
    <row r="12" spans="1:17" x14ac:dyDescent="0.25">
      <c r="A12" s="27" t="s">
        <v>25</v>
      </c>
      <c r="C12" s="14"/>
      <c r="D12" s="15"/>
    </row>
    <row r="13" spans="1:17" x14ac:dyDescent="0.25">
      <c r="A13" s="27"/>
      <c r="C13" s="14"/>
      <c r="D13" s="15"/>
    </row>
    <row r="14" spans="1:17" x14ac:dyDescent="0.25">
      <c r="B14" s="47" t="s">
        <v>20</v>
      </c>
      <c r="C14" s="47"/>
      <c r="D14" s="15"/>
    </row>
    <row r="15" spans="1:17" x14ac:dyDescent="0.25">
      <c r="B15" s="21" t="s">
        <v>16</v>
      </c>
      <c r="C15" s="21" t="s">
        <v>21</v>
      </c>
      <c r="D15" s="34"/>
    </row>
    <row r="16" spans="1:17" x14ac:dyDescent="0.25">
      <c r="B16" s="41">
        <v>82.75</v>
      </c>
      <c r="C16" s="40">
        <v>700</v>
      </c>
      <c r="D16" s="35"/>
    </row>
    <row r="17" spans="2:4" x14ac:dyDescent="0.25">
      <c r="B17" s="41">
        <v>104.75</v>
      </c>
      <c r="C17" s="40">
        <v>711</v>
      </c>
      <c r="D17" s="35"/>
    </row>
    <row r="18" spans="2:4" x14ac:dyDescent="0.25">
      <c r="B18" s="41">
        <v>241.75</v>
      </c>
      <c r="C18" s="40">
        <v>711</v>
      </c>
      <c r="D18" s="35"/>
    </row>
    <row r="19" spans="2:4" x14ac:dyDescent="0.25">
      <c r="B19" s="41">
        <v>270</v>
      </c>
      <c r="C19" s="40">
        <v>703.1</v>
      </c>
      <c r="D19" s="35"/>
    </row>
    <row r="20" spans="2:4" x14ac:dyDescent="0.25">
      <c r="B20" s="38"/>
      <c r="C20" s="39"/>
      <c r="D20" s="18"/>
    </row>
    <row r="21" spans="2:4" x14ac:dyDescent="0.25">
      <c r="B21" s="32"/>
      <c r="C21" s="18"/>
      <c r="D21" s="18"/>
    </row>
    <row r="22" spans="2:4" x14ac:dyDescent="0.25">
      <c r="B22" s="47" t="s">
        <v>22</v>
      </c>
      <c r="C22" s="47"/>
      <c r="D22" s="18"/>
    </row>
    <row r="23" spans="2:4" x14ac:dyDescent="0.25">
      <c r="B23" s="21" t="s">
        <v>16</v>
      </c>
      <c r="C23" s="21" t="s">
        <v>21</v>
      </c>
      <c r="D23" s="18"/>
    </row>
    <row r="24" spans="2:4" x14ac:dyDescent="0.25">
      <c r="B24" s="41">
        <v>82.75</v>
      </c>
      <c r="C24" s="40">
        <v>696.8</v>
      </c>
      <c r="D24" s="18"/>
    </row>
    <row r="25" spans="2:4" x14ac:dyDescent="0.25">
      <c r="B25" s="41">
        <v>124</v>
      </c>
      <c r="C25" s="40">
        <v>697.8</v>
      </c>
      <c r="D25" s="18"/>
    </row>
    <row r="26" spans="2:4" x14ac:dyDescent="0.25">
      <c r="B26" s="41">
        <v>161.5</v>
      </c>
      <c r="C26" s="40">
        <v>698.8</v>
      </c>
      <c r="D26" s="18"/>
    </row>
    <row r="27" spans="2:4" x14ac:dyDescent="0.25">
      <c r="B27" s="41">
        <v>206.5</v>
      </c>
      <c r="C27" s="40">
        <v>699.8</v>
      </c>
      <c r="D27" s="15"/>
    </row>
    <row r="28" spans="2:4" x14ac:dyDescent="0.25">
      <c r="B28" s="41">
        <v>270</v>
      </c>
      <c r="C28" s="40">
        <v>699.8</v>
      </c>
      <c r="D28" s="15"/>
    </row>
    <row r="29" spans="2:4" x14ac:dyDescent="0.25">
      <c r="B29" s="32"/>
      <c r="C29" s="18"/>
      <c r="D29" s="15"/>
    </row>
    <row r="30" spans="2:4" x14ac:dyDescent="0.25">
      <c r="B30" s="32"/>
      <c r="C30" s="18"/>
      <c r="D30" s="15"/>
    </row>
    <row r="31" spans="2:4" x14ac:dyDescent="0.25">
      <c r="B31" s="32"/>
      <c r="C31" s="18"/>
      <c r="D31" s="15"/>
    </row>
    <row r="32" spans="2:4" x14ac:dyDescent="0.25">
      <c r="D32" s="15"/>
    </row>
    <row r="33" spans="1:14" x14ac:dyDescent="0.25">
      <c r="A33" s="27" t="s">
        <v>27</v>
      </c>
      <c r="D33" s="15"/>
    </row>
    <row r="34" spans="1:14" x14ac:dyDescent="0.25">
      <c r="A34" s="27"/>
      <c r="D34" s="15"/>
    </row>
    <row r="35" spans="1:14" x14ac:dyDescent="0.25">
      <c r="C35" s="14"/>
      <c r="D35" s="15"/>
    </row>
    <row r="37" spans="1:14" ht="60.75" thickBot="1" x14ac:dyDescent="0.3">
      <c r="B37" s="28" t="s">
        <v>26</v>
      </c>
      <c r="C37" s="28" t="s">
        <v>17</v>
      </c>
      <c r="D37" s="28" t="s">
        <v>16</v>
      </c>
      <c r="E37" s="28" t="s">
        <v>18</v>
      </c>
      <c r="F37" s="28" t="s">
        <v>44</v>
      </c>
      <c r="G37" s="28" t="s">
        <v>28</v>
      </c>
      <c r="H37" s="28" t="s">
        <v>29</v>
      </c>
      <c r="I37" s="28" t="s">
        <v>30</v>
      </c>
      <c r="J37" s="28" t="s">
        <v>33</v>
      </c>
      <c r="K37" s="28" t="s">
        <v>34</v>
      </c>
      <c r="L37" s="28" t="s">
        <v>32</v>
      </c>
      <c r="M37" s="28" t="s">
        <v>35</v>
      </c>
      <c r="N37" s="28" t="s">
        <v>36</v>
      </c>
    </row>
    <row r="38" spans="1:14" x14ac:dyDescent="0.25">
      <c r="B38" s="24">
        <v>1</v>
      </c>
      <c r="C38" s="25">
        <f>D10</f>
        <v>3.75</v>
      </c>
      <c r="D38" s="29">
        <f>C38+$B$16</f>
        <v>86.5</v>
      </c>
      <c r="E38" s="25">
        <f>IF(D38&lt;=$B$17,($C$17-$C$16)/($B$17-$B$16)*(D38-$B$16)+$C$16,IF(D38&lt;=$B$18,($C$18-$C$17)/($B$18-$B$17)*(D38-$B$17)+$C$17,IF(D38&lt;=$B$19,($C$19-$C$18)/($B$19-$B$18)*(D38-$B$18)+$C$18,"NG")))</f>
        <v>701.875</v>
      </c>
      <c r="F38" s="25">
        <f>IF(D38&lt;=$B$25,$C$24,IF($D38&lt;=$B$26,$C$25,IF($D38&lt;=$B$27,$C$26,IF($D38&lt;=$B$28,$C$27,"NG"))))</f>
        <v>696.8</v>
      </c>
      <c r="G38" s="25" t="s">
        <v>67</v>
      </c>
      <c r="H38" s="33">
        <v>25</v>
      </c>
      <c r="I38" s="25">
        <f>E38-$D$9</f>
        <v>699.875</v>
      </c>
      <c r="J38" s="36">
        <v>698.18</v>
      </c>
      <c r="K38" s="25">
        <f>F38</f>
        <v>696.8</v>
      </c>
      <c r="L38" s="25">
        <f>K38-H38</f>
        <v>671.8</v>
      </c>
      <c r="M38" s="24">
        <f>CEILING(I38-L38,1)</f>
        <v>29</v>
      </c>
      <c r="N38" s="24">
        <f>CEILING(J38-L38,1)</f>
        <v>27</v>
      </c>
    </row>
    <row r="39" spans="1:14" x14ac:dyDescent="0.25">
      <c r="B39" s="22">
        <v>2</v>
      </c>
      <c r="C39" s="23">
        <f>IF(C38+$D$7&lt;$D$8,C38+$D$7,$D$8)</f>
        <v>11.25</v>
      </c>
      <c r="D39" s="29">
        <f t="shared" ref="D39:D62" si="0">C39+$B$16</f>
        <v>94</v>
      </c>
      <c r="E39" s="25">
        <f t="shared" ref="E39:E62" si="1">IF(D39&lt;=$B$17,($C$17-$C$16)/($B$17-$B$16)*(D39-$B$16)+$C$16,IF(D39&lt;=$B$18,($C$18-$C$17)/($B$18-$B$17)*(D39-$B$17)+$C$17,IF(D39&lt;=$B$19,($C$19-$C$18)/($B$19-$B$18)*(D39-$B$18)+$C$18,"NG")))</f>
        <v>705.625</v>
      </c>
      <c r="F39" s="25">
        <f t="shared" ref="F39:F62" si="2">IF(D39&lt;=$B$25,$C$24,IF($D39&lt;=$B$26,$C$25,IF($D39&lt;=$B$27,$C$26,IF($D39&lt;=$B$28,$C$27,"NG"))))</f>
        <v>696.8</v>
      </c>
      <c r="G39" s="25" t="s">
        <v>67</v>
      </c>
      <c r="H39" s="33">
        <v>25</v>
      </c>
      <c r="I39" s="25">
        <f t="shared" ref="I39:I62" si="3">E39-$D$9</f>
        <v>703.625</v>
      </c>
      <c r="J39" s="36">
        <v>698.27</v>
      </c>
      <c r="K39" s="25">
        <f t="shared" ref="K39:K62" si="4">F39</f>
        <v>696.8</v>
      </c>
      <c r="L39" s="25">
        <f t="shared" ref="L39:L62" si="5">K39-H39</f>
        <v>671.8</v>
      </c>
      <c r="M39" s="24">
        <f t="shared" ref="M39:M62" si="6">CEILING(I39-L39,1)</f>
        <v>32</v>
      </c>
      <c r="N39" s="24">
        <f t="shared" ref="N39:N62" si="7">CEILING(J39-L39,1)</f>
        <v>27</v>
      </c>
    </row>
    <row r="40" spans="1:14" x14ac:dyDescent="0.25">
      <c r="B40" s="22">
        <v>3</v>
      </c>
      <c r="C40" s="23">
        <f t="shared" ref="C40:C62" si="8">IF(C39+$D$7&lt;$D$8,C39+$D$7,$D$8)</f>
        <v>18.75</v>
      </c>
      <c r="D40" s="29">
        <f t="shared" si="0"/>
        <v>101.5</v>
      </c>
      <c r="E40" s="25">
        <f t="shared" si="1"/>
        <v>709.375</v>
      </c>
      <c r="F40" s="25">
        <f t="shared" si="2"/>
        <v>696.8</v>
      </c>
      <c r="G40" s="25" t="s">
        <v>67</v>
      </c>
      <c r="H40" s="33">
        <v>25</v>
      </c>
      <c r="I40" s="25">
        <f t="shared" si="3"/>
        <v>707.375</v>
      </c>
      <c r="J40" s="36">
        <v>698.35</v>
      </c>
      <c r="K40" s="25">
        <f t="shared" si="4"/>
        <v>696.8</v>
      </c>
      <c r="L40" s="25">
        <f t="shared" si="5"/>
        <v>671.8</v>
      </c>
      <c r="M40" s="24">
        <f t="shared" si="6"/>
        <v>36</v>
      </c>
      <c r="N40" s="24">
        <f t="shared" si="7"/>
        <v>27</v>
      </c>
    </row>
    <row r="41" spans="1:14" x14ac:dyDescent="0.25">
      <c r="B41" s="22">
        <v>4</v>
      </c>
      <c r="C41" s="23">
        <f t="shared" si="8"/>
        <v>26.25</v>
      </c>
      <c r="D41" s="29">
        <f t="shared" si="0"/>
        <v>109</v>
      </c>
      <c r="E41" s="25">
        <f t="shared" si="1"/>
        <v>711</v>
      </c>
      <c r="F41" s="25">
        <f t="shared" si="2"/>
        <v>696.8</v>
      </c>
      <c r="G41" s="25" t="s">
        <v>68</v>
      </c>
      <c r="H41" s="33">
        <v>25</v>
      </c>
      <c r="I41" s="25">
        <f t="shared" si="3"/>
        <v>709</v>
      </c>
      <c r="J41" s="36">
        <v>698.44</v>
      </c>
      <c r="K41" s="25">
        <f t="shared" si="4"/>
        <v>696.8</v>
      </c>
      <c r="L41" s="25">
        <f t="shared" si="5"/>
        <v>671.8</v>
      </c>
      <c r="M41" s="24">
        <f t="shared" si="6"/>
        <v>38</v>
      </c>
      <c r="N41" s="24">
        <f t="shared" si="7"/>
        <v>27</v>
      </c>
    </row>
    <row r="42" spans="1:14" x14ac:dyDescent="0.25">
      <c r="B42" s="22">
        <v>5</v>
      </c>
      <c r="C42" s="23">
        <f t="shared" si="8"/>
        <v>33.75</v>
      </c>
      <c r="D42" s="29">
        <f t="shared" si="0"/>
        <v>116.5</v>
      </c>
      <c r="E42" s="25">
        <f t="shared" si="1"/>
        <v>711</v>
      </c>
      <c r="F42" s="25">
        <f t="shared" si="2"/>
        <v>696.8</v>
      </c>
      <c r="G42" s="25" t="s">
        <v>68</v>
      </c>
      <c r="H42" s="33">
        <v>25</v>
      </c>
      <c r="I42" s="25">
        <f t="shared" si="3"/>
        <v>709</v>
      </c>
      <c r="J42" s="36">
        <v>698.52</v>
      </c>
      <c r="K42" s="25">
        <f t="shared" si="4"/>
        <v>696.8</v>
      </c>
      <c r="L42" s="25">
        <f t="shared" si="5"/>
        <v>671.8</v>
      </c>
      <c r="M42" s="24">
        <f t="shared" si="6"/>
        <v>38</v>
      </c>
      <c r="N42" s="24">
        <f t="shared" si="7"/>
        <v>27</v>
      </c>
    </row>
    <row r="43" spans="1:14" x14ac:dyDescent="0.25">
      <c r="B43" s="24">
        <v>6</v>
      </c>
      <c r="C43" s="23">
        <f t="shared" si="8"/>
        <v>41.25</v>
      </c>
      <c r="D43" s="29">
        <f t="shared" si="0"/>
        <v>124</v>
      </c>
      <c r="E43" s="25">
        <f t="shared" si="1"/>
        <v>711</v>
      </c>
      <c r="F43" s="25">
        <f t="shared" si="2"/>
        <v>696.8</v>
      </c>
      <c r="G43" s="25" t="s">
        <v>68</v>
      </c>
      <c r="H43" s="33">
        <v>25</v>
      </c>
      <c r="I43" s="25">
        <f t="shared" si="3"/>
        <v>709</v>
      </c>
      <c r="J43" s="36">
        <v>698.73</v>
      </c>
      <c r="K43" s="25">
        <f t="shared" si="4"/>
        <v>696.8</v>
      </c>
      <c r="L43" s="25">
        <f t="shared" si="5"/>
        <v>671.8</v>
      </c>
      <c r="M43" s="24">
        <f t="shared" si="6"/>
        <v>38</v>
      </c>
      <c r="N43" s="24">
        <f t="shared" si="7"/>
        <v>27</v>
      </c>
    </row>
    <row r="44" spans="1:14" x14ac:dyDescent="0.25">
      <c r="B44" s="22">
        <v>7</v>
      </c>
      <c r="C44" s="23">
        <f t="shared" si="8"/>
        <v>48.75</v>
      </c>
      <c r="D44" s="29">
        <f t="shared" si="0"/>
        <v>131.5</v>
      </c>
      <c r="E44" s="25">
        <f t="shared" si="1"/>
        <v>711</v>
      </c>
      <c r="F44" s="25">
        <f t="shared" si="2"/>
        <v>697.8</v>
      </c>
      <c r="G44" s="25" t="s">
        <v>68</v>
      </c>
      <c r="H44" s="33">
        <v>25</v>
      </c>
      <c r="I44" s="25">
        <f t="shared" si="3"/>
        <v>709</v>
      </c>
      <c r="J44" s="36">
        <v>699</v>
      </c>
      <c r="K44" s="25">
        <f t="shared" si="4"/>
        <v>697.8</v>
      </c>
      <c r="L44" s="25">
        <f t="shared" si="5"/>
        <v>672.8</v>
      </c>
      <c r="M44" s="24">
        <f t="shared" si="6"/>
        <v>37</v>
      </c>
      <c r="N44" s="24">
        <f t="shared" si="7"/>
        <v>27</v>
      </c>
    </row>
    <row r="45" spans="1:14" x14ac:dyDescent="0.25">
      <c r="B45" s="22">
        <v>8</v>
      </c>
      <c r="C45" s="23">
        <f t="shared" si="8"/>
        <v>56.25</v>
      </c>
      <c r="D45" s="29">
        <f t="shared" si="0"/>
        <v>139</v>
      </c>
      <c r="E45" s="25">
        <f t="shared" si="1"/>
        <v>711</v>
      </c>
      <c r="F45" s="25">
        <f t="shared" si="2"/>
        <v>697.8</v>
      </c>
      <c r="G45" s="25" t="s">
        <v>68</v>
      </c>
      <c r="H45" s="33">
        <v>25</v>
      </c>
      <c r="I45" s="25">
        <f t="shared" si="3"/>
        <v>709</v>
      </c>
      <c r="J45" s="36">
        <v>699.44</v>
      </c>
      <c r="K45" s="25">
        <f t="shared" si="4"/>
        <v>697.8</v>
      </c>
      <c r="L45" s="25">
        <f t="shared" si="5"/>
        <v>672.8</v>
      </c>
      <c r="M45" s="24">
        <f t="shared" si="6"/>
        <v>37</v>
      </c>
      <c r="N45" s="24">
        <f t="shared" si="7"/>
        <v>27</v>
      </c>
    </row>
    <row r="46" spans="1:14" x14ac:dyDescent="0.25">
      <c r="B46" s="22">
        <v>9</v>
      </c>
      <c r="C46" s="23">
        <f t="shared" si="8"/>
        <v>63.75</v>
      </c>
      <c r="D46" s="29">
        <f t="shared" si="0"/>
        <v>146.5</v>
      </c>
      <c r="E46" s="25">
        <f t="shared" si="1"/>
        <v>711</v>
      </c>
      <c r="F46" s="25">
        <f t="shared" si="2"/>
        <v>697.8</v>
      </c>
      <c r="G46" s="25" t="s">
        <v>68</v>
      </c>
      <c r="H46" s="33">
        <v>25</v>
      </c>
      <c r="I46" s="25">
        <f t="shared" si="3"/>
        <v>709</v>
      </c>
      <c r="J46" s="36">
        <v>699.87</v>
      </c>
      <c r="K46" s="25">
        <f t="shared" si="4"/>
        <v>697.8</v>
      </c>
      <c r="L46" s="25">
        <f t="shared" si="5"/>
        <v>672.8</v>
      </c>
      <c r="M46" s="24">
        <f t="shared" si="6"/>
        <v>37</v>
      </c>
      <c r="N46" s="24">
        <f t="shared" si="7"/>
        <v>28</v>
      </c>
    </row>
    <row r="47" spans="1:14" x14ac:dyDescent="0.25">
      <c r="B47" s="22">
        <v>10</v>
      </c>
      <c r="C47" s="23">
        <f t="shared" si="8"/>
        <v>71.25</v>
      </c>
      <c r="D47" s="29">
        <f t="shared" si="0"/>
        <v>154</v>
      </c>
      <c r="E47" s="25">
        <f t="shared" si="1"/>
        <v>711</v>
      </c>
      <c r="F47" s="25">
        <f t="shared" si="2"/>
        <v>697.8</v>
      </c>
      <c r="G47" s="25" t="s">
        <v>68</v>
      </c>
      <c r="H47" s="33">
        <v>25</v>
      </c>
      <c r="I47" s="25">
        <f t="shared" si="3"/>
        <v>709</v>
      </c>
      <c r="J47" s="36">
        <v>700.31</v>
      </c>
      <c r="K47" s="25">
        <f t="shared" si="4"/>
        <v>697.8</v>
      </c>
      <c r="L47" s="25">
        <f t="shared" si="5"/>
        <v>672.8</v>
      </c>
      <c r="M47" s="24">
        <f t="shared" si="6"/>
        <v>37</v>
      </c>
      <c r="N47" s="24">
        <f t="shared" si="7"/>
        <v>28</v>
      </c>
    </row>
    <row r="48" spans="1:14" x14ac:dyDescent="0.25">
      <c r="B48" s="24">
        <v>11</v>
      </c>
      <c r="C48" s="23">
        <f t="shared" si="8"/>
        <v>78.75</v>
      </c>
      <c r="D48" s="29">
        <f t="shared" si="0"/>
        <v>161.5</v>
      </c>
      <c r="E48" s="25">
        <f t="shared" si="1"/>
        <v>711</v>
      </c>
      <c r="F48" s="25">
        <f t="shared" si="2"/>
        <v>697.8</v>
      </c>
      <c r="G48" s="25" t="s">
        <v>68</v>
      </c>
      <c r="H48" s="33">
        <v>25</v>
      </c>
      <c r="I48" s="25">
        <f t="shared" si="3"/>
        <v>709</v>
      </c>
      <c r="J48" s="36">
        <v>700.75</v>
      </c>
      <c r="K48" s="25">
        <f t="shared" si="4"/>
        <v>697.8</v>
      </c>
      <c r="L48" s="25">
        <f t="shared" si="5"/>
        <v>672.8</v>
      </c>
      <c r="M48" s="24">
        <f t="shared" si="6"/>
        <v>37</v>
      </c>
      <c r="N48" s="24">
        <f t="shared" si="7"/>
        <v>28</v>
      </c>
    </row>
    <row r="49" spans="1:14" x14ac:dyDescent="0.25">
      <c r="B49" s="22">
        <v>12</v>
      </c>
      <c r="C49" s="23">
        <f t="shared" si="8"/>
        <v>86.25</v>
      </c>
      <c r="D49" s="29">
        <f t="shared" si="0"/>
        <v>169</v>
      </c>
      <c r="E49" s="25">
        <f t="shared" si="1"/>
        <v>711</v>
      </c>
      <c r="F49" s="25">
        <f t="shared" si="2"/>
        <v>698.8</v>
      </c>
      <c r="G49" s="25" t="s">
        <v>68</v>
      </c>
      <c r="H49" s="33">
        <v>25</v>
      </c>
      <c r="I49" s="25">
        <f t="shared" si="3"/>
        <v>709</v>
      </c>
      <c r="J49" s="36">
        <v>701.18</v>
      </c>
      <c r="K49" s="25">
        <f t="shared" si="4"/>
        <v>698.8</v>
      </c>
      <c r="L49" s="25">
        <f t="shared" si="5"/>
        <v>673.8</v>
      </c>
      <c r="M49" s="24">
        <f t="shared" si="6"/>
        <v>36</v>
      </c>
      <c r="N49" s="24">
        <f t="shared" si="7"/>
        <v>28</v>
      </c>
    </row>
    <row r="50" spans="1:14" x14ac:dyDescent="0.25">
      <c r="B50" s="22">
        <v>13</v>
      </c>
      <c r="C50" s="23">
        <f t="shared" si="8"/>
        <v>93.75</v>
      </c>
      <c r="D50" s="29">
        <f t="shared" si="0"/>
        <v>176.5</v>
      </c>
      <c r="E50" s="25">
        <f t="shared" si="1"/>
        <v>711</v>
      </c>
      <c r="F50" s="25">
        <f t="shared" si="2"/>
        <v>698.8</v>
      </c>
      <c r="G50" s="25" t="s">
        <v>68</v>
      </c>
      <c r="H50" s="33">
        <v>25</v>
      </c>
      <c r="I50" s="25">
        <f t="shared" si="3"/>
        <v>709</v>
      </c>
      <c r="J50" s="36">
        <v>701.62</v>
      </c>
      <c r="K50" s="25">
        <f t="shared" si="4"/>
        <v>698.8</v>
      </c>
      <c r="L50" s="25">
        <f t="shared" si="5"/>
        <v>673.8</v>
      </c>
      <c r="M50" s="24">
        <f t="shared" si="6"/>
        <v>36</v>
      </c>
      <c r="N50" s="24">
        <f t="shared" si="7"/>
        <v>28</v>
      </c>
    </row>
    <row r="51" spans="1:14" x14ac:dyDescent="0.25">
      <c r="B51" s="22">
        <v>14</v>
      </c>
      <c r="C51" s="23">
        <f t="shared" si="8"/>
        <v>101.25</v>
      </c>
      <c r="D51" s="29">
        <f t="shared" si="0"/>
        <v>184</v>
      </c>
      <c r="E51" s="25">
        <f t="shared" si="1"/>
        <v>711</v>
      </c>
      <c r="F51" s="25">
        <f t="shared" si="2"/>
        <v>698.8</v>
      </c>
      <c r="G51" s="25" t="s">
        <v>68</v>
      </c>
      <c r="H51" s="33">
        <v>25</v>
      </c>
      <c r="I51" s="25">
        <f t="shared" si="3"/>
        <v>709</v>
      </c>
      <c r="J51" s="36">
        <v>701.89</v>
      </c>
      <c r="K51" s="25">
        <f t="shared" si="4"/>
        <v>698.8</v>
      </c>
      <c r="L51" s="25">
        <f t="shared" si="5"/>
        <v>673.8</v>
      </c>
      <c r="M51" s="24">
        <f t="shared" si="6"/>
        <v>36</v>
      </c>
      <c r="N51" s="24">
        <f t="shared" si="7"/>
        <v>29</v>
      </c>
    </row>
    <row r="52" spans="1:14" x14ac:dyDescent="0.25">
      <c r="B52" s="22">
        <v>15</v>
      </c>
      <c r="C52" s="23">
        <f t="shared" si="8"/>
        <v>108.75</v>
      </c>
      <c r="D52" s="29">
        <f t="shared" si="0"/>
        <v>191.5</v>
      </c>
      <c r="E52" s="25">
        <f t="shared" si="1"/>
        <v>711</v>
      </c>
      <c r="F52" s="25">
        <f t="shared" si="2"/>
        <v>698.8</v>
      </c>
      <c r="G52" s="25" t="s">
        <v>68</v>
      </c>
      <c r="H52" s="33">
        <v>25</v>
      </c>
      <c r="I52" s="25">
        <f t="shared" si="3"/>
        <v>709</v>
      </c>
      <c r="J52" s="36">
        <v>701.68</v>
      </c>
      <c r="K52" s="25">
        <f t="shared" si="4"/>
        <v>698.8</v>
      </c>
      <c r="L52" s="25">
        <f t="shared" si="5"/>
        <v>673.8</v>
      </c>
      <c r="M52" s="24">
        <f t="shared" si="6"/>
        <v>36</v>
      </c>
      <c r="N52" s="24">
        <f t="shared" si="7"/>
        <v>28</v>
      </c>
    </row>
    <row r="53" spans="1:14" x14ac:dyDescent="0.25">
      <c r="B53" s="24">
        <v>16</v>
      </c>
      <c r="C53" s="23">
        <f t="shared" si="8"/>
        <v>116.25</v>
      </c>
      <c r="D53" s="29">
        <f t="shared" si="0"/>
        <v>199</v>
      </c>
      <c r="E53" s="25">
        <f t="shared" si="1"/>
        <v>711</v>
      </c>
      <c r="F53" s="25">
        <f t="shared" si="2"/>
        <v>698.8</v>
      </c>
      <c r="G53" s="25" t="s">
        <v>68</v>
      </c>
      <c r="H53" s="33">
        <v>25</v>
      </c>
      <c r="I53" s="25">
        <f t="shared" si="3"/>
        <v>709</v>
      </c>
      <c r="J53" s="36">
        <v>701.79</v>
      </c>
      <c r="K53" s="25">
        <f t="shared" si="4"/>
        <v>698.8</v>
      </c>
      <c r="L53" s="25">
        <f t="shared" si="5"/>
        <v>673.8</v>
      </c>
      <c r="M53" s="24">
        <f t="shared" si="6"/>
        <v>36</v>
      </c>
      <c r="N53" s="24">
        <f t="shared" si="7"/>
        <v>28</v>
      </c>
    </row>
    <row r="54" spans="1:14" x14ac:dyDescent="0.25">
      <c r="B54" s="22">
        <v>17</v>
      </c>
      <c r="C54" s="23">
        <f t="shared" si="8"/>
        <v>123.75</v>
      </c>
      <c r="D54" s="29">
        <f t="shared" si="0"/>
        <v>206.5</v>
      </c>
      <c r="E54" s="25">
        <f t="shared" si="1"/>
        <v>711</v>
      </c>
      <c r="F54" s="25">
        <f t="shared" si="2"/>
        <v>698.8</v>
      </c>
      <c r="G54" s="25" t="s">
        <v>68</v>
      </c>
      <c r="H54" s="33">
        <v>25</v>
      </c>
      <c r="I54" s="25">
        <f t="shared" si="3"/>
        <v>709</v>
      </c>
      <c r="J54" s="36">
        <v>701.96</v>
      </c>
      <c r="K54" s="25">
        <f t="shared" si="4"/>
        <v>698.8</v>
      </c>
      <c r="L54" s="25">
        <f t="shared" si="5"/>
        <v>673.8</v>
      </c>
      <c r="M54" s="24">
        <f t="shared" si="6"/>
        <v>36</v>
      </c>
      <c r="N54" s="24">
        <f t="shared" si="7"/>
        <v>29</v>
      </c>
    </row>
    <row r="55" spans="1:14" x14ac:dyDescent="0.25">
      <c r="B55" s="22">
        <v>18</v>
      </c>
      <c r="C55" s="23">
        <f t="shared" si="8"/>
        <v>131.25</v>
      </c>
      <c r="D55" s="29">
        <f t="shared" si="0"/>
        <v>214</v>
      </c>
      <c r="E55" s="25">
        <f t="shared" si="1"/>
        <v>711</v>
      </c>
      <c r="F55" s="25">
        <f t="shared" si="2"/>
        <v>699.8</v>
      </c>
      <c r="G55" s="25" t="s">
        <v>68</v>
      </c>
      <c r="H55" s="33">
        <v>25</v>
      </c>
      <c r="I55" s="25">
        <f t="shared" si="3"/>
        <v>709</v>
      </c>
      <c r="J55" s="36">
        <v>702.11</v>
      </c>
      <c r="K55" s="25">
        <f t="shared" si="4"/>
        <v>699.8</v>
      </c>
      <c r="L55" s="25">
        <f t="shared" si="5"/>
        <v>674.8</v>
      </c>
      <c r="M55" s="24">
        <f t="shared" si="6"/>
        <v>35</v>
      </c>
      <c r="N55" s="24">
        <f t="shared" si="7"/>
        <v>28</v>
      </c>
    </row>
    <row r="56" spans="1:14" x14ac:dyDescent="0.25">
      <c r="B56" s="22">
        <v>19</v>
      </c>
      <c r="C56" s="23">
        <f t="shared" si="8"/>
        <v>138.75</v>
      </c>
      <c r="D56" s="29">
        <f t="shared" si="0"/>
        <v>221.5</v>
      </c>
      <c r="E56" s="25">
        <f t="shared" si="1"/>
        <v>711</v>
      </c>
      <c r="F56" s="25">
        <f t="shared" si="2"/>
        <v>699.8</v>
      </c>
      <c r="G56" s="25" t="s">
        <v>68</v>
      </c>
      <c r="H56" s="33">
        <v>25</v>
      </c>
      <c r="I56" s="25">
        <f t="shared" si="3"/>
        <v>709</v>
      </c>
      <c r="J56" s="36">
        <v>702.27</v>
      </c>
      <c r="K56" s="25">
        <f t="shared" si="4"/>
        <v>699.8</v>
      </c>
      <c r="L56" s="25">
        <f t="shared" si="5"/>
        <v>674.8</v>
      </c>
      <c r="M56" s="24">
        <f t="shared" si="6"/>
        <v>35</v>
      </c>
      <c r="N56" s="24">
        <f t="shared" si="7"/>
        <v>28</v>
      </c>
    </row>
    <row r="57" spans="1:14" x14ac:dyDescent="0.25">
      <c r="B57" s="22">
        <v>20</v>
      </c>
      <c r="C57" s="23">
        <f t="shared" si="8"/>
        <v>146.25</v>
      </c>
      <c r="D57" s="29">
        <f t="shared" si="0"/>
        <v>229</v>
      </c>
      <c r="E57" s="25">
        <f t="shared" si="1"/>
        <v>711</v>
      </c>
      <c r="F57" s="25">
        <f t="shared" si="2"/>
        <v>699.8</v>
      </c>
      <c r="G57" s="25" t="s">
        <v>68</v>
      </c>
      <c r="H57" s="33">
        <v>25</v>
      </c>
      <c r="I57" s="25">
        <f t="shared" si="3"/>
        <v>709</v>
      </c>
      <c r="J57" s="36">
        <v>702.44</v>
      </c>
      <c r="K57" s="25">
        <f t="shared" si="4"/>
        <v>699.8</v>
      </c>
      <c r="L57" s="25">
        <f t="shared" si="5"/>
        <v>674.8</v>
      </c>
      <c r="M57" s="24">
        <f t="shared" si="6"/>
        <v>35</v>
      </c>
      <c r="N57" s="24">
        <f t="shared" si="7"/>
        <v>28</v>
      </c>
    </row>
    <row r="58" spans="1:14" x14ac:dyDescent="0.25">
      <c r="B58" s="24">
        <v>21</v>
      </c>
      <c r="C58" s="23">
        <f t="shared" si="8"/>
        <v>153.75</v>
      </c>
      <c r="D58" s="29">
        <f t="shared" si="0"/>
        <v>236.5</v>
      </c>
      <c r="E58" s="25">
        <f t="shared" si="1"/>
        <v>711</v>
      </c>
      <c r="F58" s="25">
        <f t="shared" si="2"/>
        <v>699.8</v>
      </c>
      <c r="G58" s="25" t="s">
        <v>68</v>
      </c>
      <c r="H58" s="33">
        <v>25</v>
      </c>
      <c r="I58" s="25">
        <f t="shared" si="3"/>
        <v>709</v>
      </c>
      <c r="J58" s="36">
        <v>702.3</v>
      </c>
      <c r="K58" s="25">
        <f t="shared" si="4"/>
        <v>699.8</v>
      </c>
      <c r="L58" s="25">
        <f t="shared" si="5"/>
        <v>674.8</v>
      </c>
      <c r="M58" s="24">
        <f t="shared" si="6"/>
        <v>35</v>
      </c>
      <c r="N58" s="24">
        <f t="shared" si="7"/>
        <v>28</v>
      </c>
    </row>
    <row r="59" spans="1:14" x14ac:dyDescent="0.25">
      <c r="B59" s="24">
        <v>22</v>
      </c>
      <c r="C59" s="23">
        <f t="shared" si="8"/>
        <v>161.25</v>
      </c>
      <c r="D59" s="29">
        <f t="shared" si="0"/>
        <v>244</v>
      </c>
      <c r="E59" s="25">
        <f t="shared" si="1"/>
        <v>710.37079646017696</v>
      </c>
      <c r="F59" s="25">
        <f t="shared" si="2"/>
        <v>699.8</v>
      </c>
      <c r="G59" s="25" t="s">
        <v>67</v>
      </c>
      <c r="H59" s="33">
        <v>25</v>
      </c>
      <c r="I59" s="25">
        <f t="shared" si="3"/>
        <v>708.37079646017696</v>
      </c>
      <c r="J59" s="36">
        <v>702.07</v>
      </c>
      <c r="K59" s="25">
        <f t="shared" si="4"/>
        <v>699.8</v>
      </c>
      <c r="L59" s="25">
        <f t="shared" si="5"/>
        <v>674.8</v>
      </c>
      <c r="M59" s="24">
        <f t="shared" si="6"/>
        <v>34</v>
      </c>
      <c r="N59" s="24">
        <f t="shared" si="7"/>
        <v>28</v>
      </c>
    </row>
    <row r="60" spans="1:14" x14ac:dyDescent="0.25">
      <c r="B60" s="22">
        <v>23</v>
      </c>
      <c r="C60" s="23">
        <f t="shared" si="8"/>
        <v>168.75</v>
      </c>
      <c r="D60" s="29">
        <f t="shared" si="0"/>
        <v>251.5</v>
      </c>
      <c r="E60" s="25">
        <f t="shared" si="1"/>
        <v>708.27345132743369</v>
      </c>
      <c r="F60" s="25">
        <f t="shared" si="2"/>
        <v>699.8</v>
      </c>
      <c r="G60" s="25" t="s">
        <v>67</v>
      </c>
      <c r="H60" s="33">
        <v>25</v>
      </c>
      <c r="I60" s="25">
        <f t="shared" si="3"/>
        <v>706.27345132743369</v>
      </c>
      <c r="J60" s="36">
        <v>701.85</v>
      </c>
      <c r="K60" s="25">
        <f t="shared" si="4"/>
        <v>699.8</v>
      </c>
      <c r="L60" s="25">
        <f t="shared" si="5"/>
        <v>674.8</v>
      </c>
      <c r="M60" s="24">
        <f t="shared" si="6"/>
        <v>32</v>
      </c>
      <c r="N60" s="24">
        <f t="shared" si="7"/>
        <v>28</v>
      </c>
    </row>
    <row r="61" spans="1:14" x14ac:dyDescent="0.25">
      <c r="B61" s="22">
        <v>24</v>
      </c>
      <c r="C61" s="23">
        <f t="shared" si="8"/>
        <v>176.25</v>
      </c>
      <c r="D61" s="29">
        <f t="shared" si="0"/>
        <v>259</v>
      </c>
      <c r="E61" s="25">
        <f t="shared" si="1"/>
        <v>706.17610619469031</v>
      </c>
      <c r="F61" s="25">
        <f t="shared" si="2"/>
        <v>699.8</v>
      </c>
      <c r="G61" s="25" t="s">
        <v>67</v>
      </c>
      <c r="H61" s="33">
        <v>25</v>
      </c>
      <c r="I61" s="25">
        <f t="shared" si="3"/>
        <v>704.17610619469031</v>
      </c>
      <c r="J61" s="36">
        <v>701.71</v>
      </c>
      <c r="K61" s="25">
        <f t="shared" si="4"/>
        <v>699.8</v>
      </c>
      <c r="L61" s="25">
        <f t="shared" si="5"/>
        <v>674.8</v>
      </c>
      <c r="M61" s="24">
        <f t="shared" si="6"/>
        <v>30</v>
      </c>
      <c r="N61" s="24">
        <f t="shared" si="7"/>
        <v>27</v>
      </c>
    </row>
    <row r="62" spans="1:14" x14ac:dyDescent="0.25">
      <c r="B62" s="22">
        <v>25</v>
      </c>
      <c r="C62" s="23">
        <f t="shared" si="8"/>
        <v>183.75</v>
      </c>
      <c r="D62" s="29">
        <f t="shared" si="0"/>
        <v>266.5</v>
      </c>
      <c r="E62" s="25">
        <f t="shared" si="1"/>
        <v>704.07876106194692</v>
      </c>
      <c r="F62" s="25">
        <f t="shared" si="2"/>
        <v>699.8</v>
      </c>
      <c r="G62" s="25" t="s">
        <v>67</v>
      </c>
      <c r="H62" s="33">
        <v>25</v>
      </c>
      <c r="I62" s="25">
        <f t="shared" si="3"/>
        <v>702.07876106194692</v>
      </c>
      <c r="J62" s="36">
        <v>701.82</v>
      </c>
      <c r="K62" s="25">
        <f t="shared" si="4"/>
        <v>699.8</v>
      </c>
      <c r="L62" s="25">
        <f t="shared" si="5"/>
        <v>674.8</v>
      </c>
      <c r="M62" s="24">
        <f t="shared" si="6"/>
        <v>28</v>
      </c>
      <c r="N62" s="24">
        <f t="shared" si="7"/>
        <v>28</v>
      </c>
    </row>
    <row r="63" spans="1:14" x14ac:dyDescent="0.25">
      <c r="A63" s="20"/>
      <c r="C63" s="14"/>
      <c r="D63" s="30"/>
      <c r="L63" s="37" t="s">
        <v>10</v>
      </c>
      <c r="M63" s="23">
        <f>SUM(M38:M62)</f>
        <v>876</v>
      </c>
      <c r="N63" s="23">
        <f>SUM(N38:N62)</f>
        <v>693</v>
      </c>
    </row>
    <row r="64" spans="1:14" x14ac:dyDescent="0.25">
      <c r="A64" s="27"/>
      <c r="C64" s="14"/>
      <c r="D64" s="19"/>
    </row>
    <row r="65" spans="1:4" x14ac:dyDescent="0.25">
      <c r="A65" s="27"/>
      <c r="C65" s="14"/>
      <c r="D65" s="19"/>
    </row>
    <row r="66" spans="1:4" x14ac:dyDescent="0.25">
      <c r="A66" s="27"/>
      <c r="C66" s="14"/>
      <c r="D66" s="30"/>
    </row>
    <row r="68" spans="1:4" x14ac:dyDescent="0.25">
      <c r="A68" s="27"/>
      <c r="C68" s="14"/>
      <c r="D68" s="30"/>
    </row>
    <row r="69" spans="1:4" x14ac:dyDescent="0.25">
      <c r="A69" s="20"/>
      <c r="C69" s="14"/>
      <c r="D69" s="30"/>
    </row>
    <row r="70" spans="1:4" x14ac:dyDescent="0.25">
      <c r="A70" s="20"/>
      <c r="C70" s="14"/>
      <c r="D70" s="30"/>
    </row>
    <row r="71" spans="1:4" x14ac:dyDescent="0.25">
      <c r="A71" s="27"/>
      <c r="C71" s="14"/>
      <c r="D71" s="19"/>
    </row>
    <row r="72" spans="1:4" x14ac:dyDescent="0.25">
      <c r="A72" s="27"/>
      <c r="C72" s="14"/>
      <c r="D72" s="19"/>
    </row>
    <row r="73" spans="1:4" x14ac:dyDescent="0.25">
      <c r="A73" s="27"/>
      <c r="C73" s="14"/>
      <c r="D73" s="30"/>
    </row>
    <row r="74" spans="1:4" x14ac:dyDescent="0.25">
      <c r="A74" s="27"/>
      <c r="C74" s="14"/>
      <c r="D74" s="30"/>
    </row>
    <row r="76" spans="1:4" x14ac:dyDescent="0.25">
      <c r="A76" s="20"/>
    </row>
    <row r="77" spans="1:4" x14ac:dyDescent="0.25">
      <c r="A77" s="20"/>
    </row>
    <row r="78" spans="1:4" x14ac:dyDescent="0.25">
      <c r="C78" s="14"/>
      <c r="D78" s="31"/>
    </row>
    <row r="79" spans="1:4" x14ac:dyDescent="0.25">
      <c r="C79" s="14"/>
      <c r="D79" s="30"/>
    </row>
    <row r="82" spans="3:4" x14ac:dyDescent="0.25">
      <c r="C82" s="26"/>
      <c r="D82" s="30"/>
    </row>
  </sheetData>
  <mergeCells count="6">
    <mergeCell ref="B22:C22"/>
    <mergeCell ref="C1:M1"/>
    <mergeCell ref="C2:M2"/>
    <mergeCell ref="C3:M3"/>
    <mergeCell ref="C4:M4"/>
    <mergeCell ref="B14:C14"/>
  </mergeCells>
  <phoneticPr fontId="7" type="noConversion"/>
  <pageMargins left="0.7" right="0.7" top="0.75" bottom="0.75" header="0.3" footer="0.3"/>
  <pageSetup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0"/>
  <sheetViews>
    <sheetView tabSelected="1" workbookViewId="0">
      <selection activeCell="B3" sqref="B3"/>
    </sheetView>
  </sheetViews>
  <sheetFormatPr defaultRowHeight="15" x14ac:dyDescent="0.25"/>
  <cols>
    <col min="1" max="2" width="10.7109375" style="15" customWidth="1"/>
    <col min="3" max="5" width="12.7109375" style="15" customWidth="1"/>
    <col min="6" max="7" width="15.7109375" style="15" customWidth="1"/>
    <col min="8" max="10" width="12.7109375" style="15" customWidth="1"/>
    <col min="11" max="15" width="15.7109375" style="15" customWidth="1"/>
  </cols>
  <sheetData>
    <row r="1" spans="1:13" x14ac:dyDescent="0.25">
      <c r="A1" s="51" t="s">
        <v>57</v>
      </c>
      <c r="B1" s="51"/>
      <c r="C1" s="51"/>
      <c r="D1" s="51"/>
      <c r="E1" s="51"/>
      <c r="F1" s="51"/>
      <c r="G1" s="51"/>
      <c r="H1" s="51"/>
      <c r="I1" s="51"/>
      <c r="J1" s="51"/>
    </row>
    <row r="2" spans="1:13" ht="60" x14ac:dyDescent="0.25">
      <c r="A2" s="44" t="s">
        <v>50</v>
      </c>
      <c r="B2" s="44" t="s">
        <v>51</v>
      </c>
      <c r="C2" s="44" t="s">
        <v>59</v>
      </c>
      <c r="D2" s="44" t="s">
        <v>52</v>
      </c>
      <c r="E2" s="44" t="s">
        <v>53</v>
      </c>
      <c r="F2" s="44" t="s">
        <v>54</v>
      </c>
      <c r="G2" s="44" t="s">
        <v>55</v>
      </c>
      <c r="H2" s="44" t="s">
        <v>60</v>
      </c>
      <c r="I2" s="44" t="s">
        <v>49</v>
      </c>
      <c r="J2" s="44" t="s">
        <v>48</v>
      </c>
      <c r="M2" s="42"/>
    </row>
    <row r="3" spans="1:13" x14ac:dyDescent="0.25">
      <c r="A3" s="45">
        <f>'VOID - Perm. Soldier Wall 1'!B38</f>
        <v>1</v>
      </c>
      <c r="B3" s="46" t="str">
        <f>'VOID - Perm. Soldier Wall 1'!G38</f>
        <v>W36X135</v>
      </c>
      <c r="C3" s="45">
        <f>'VOID - Perm. Soldier Wall 1'!H38</f>
        <v>35</v>
      </c>
      <c r="D3" s="46">
        <f>'VOID - Perm. Soldier Wall 1'!E38</f>
        <v>691.58400000000006</v>
      </c>
      <c r="E3" s="46">
        <f>'VOID - Perm. Soldier Wall 1'!I38</f>
        <v>689.58400000000006</v>
      </c>
      <c r="F3" s="46">
        <f>'VOID - Perm. Soldier Wall 1'!J38</f>
        <v>691.18</v>
      </c>
      <c r="G3" s="46">
        <f>'VOID - Perm. Soldier Wall 1'!K38</f>
        <v>688.39</v>
      </c>
      <c r="H3" s="46">
        <f>'VOID - Perm. Soldier Wall 1'!L38</f>
        <v>653.39</v>
      </c>
      <c r="I3" s="45">
        <f>'VOID - Perm. Soldier Wall 1'!M38</f>
        <v>37</v>
      </c>
      <c r="J3" s="45">
        <f>'VOID - Perm. Soldier Wall 1'!N38</f>
        <v>38</v>
      </c>
    </row>
    <row r="4" spans="1:13" x14ac:dyDescent="0.25">
      <c r="A4" s="45">
        <f>'VOID - Perm. Soldier Wall 1'!B39</f>
        <v>2</v>
      </c>
      <c r="B4" s="46" t="str">
        <f>'VOID - Perm. Soldier Wall 1'!G39</f>
        <v>W36X135</v>
      </c>
      <c r="C4" s="45">
        <f>'VOID - Perm. Soldier Wall 1'!H39</f>
        <v>35</v>
      </c>
      <c r="D4" s="46">
        <f>'VOID - Perm. Soldier Wall 1'!E39</f>
        <v>693.55200000000002</v>
      </c>
      <c r="E4" s="46">
        <f>'VOID - Perm. Soldier Wall 1'!I39</f>
        <v>691.55200000000002</v>
      </c>
      <c r="F4" s="46">
        <f>'VOID - Perm. Soldier Wall 1'!J39</f>
        <v>692.38</v>
      </c>
      <c r="G4" s="46">
        <f>'VOID - Perm. Soldier Wall 1'!K39</f>
        <v>688.39</v>
      </c>
      <c r="H4" s="46">
        <f>'VOID - Perm. Soldier Wall 1'!L39</f>
        <v>653.39</v>
      </c>
      <c r="I4" s="45">
        <f>'VOID - Perm. Soldier Wall 1'!M39</f>
        <v>39</v>
      </c>
      <c r="J4" s="45">
        <f>'VOID - Perm. Soldier Wall 1'!N39</f>
        <v>39</v>
      </c>
    </row>
    <row r="5" spans="1:13" x14ac:dyDescent="0.25">
      <c r="A5" s="45">
        <f>'VOID - Perm. Soldier Wall 1'!B40</f>
        <v>3</v>
      </c>
      <c r="B5" s="46" t="str">
        <f>'VOID - Perm. Soldier Wall 1'!G40</f>
        <v>W36X135</v>
      </c>
      <c r="C5" s="45">
        <f>'VOID - Perm. Soldier Wall 1'!H40</f>
        <v>35</v>
      </c>
      <c r="D5" s="46">
        <f>'VOID - Perm. Soldier Wall 1'!E40</f>
        <v>695.52</v>
      </c>
      <c r="E5" s="46">
        <f>'VOID - Perm. Soldier Wall 1'!I40</f>
        <v>693.52</v>
      </c>
      <c r="F5" s="46">
        <f>'VOID - Perm. Soldier Wall 1'!J40</f>
        <v>693.7</v>
      </c>
      <c r="G5" s="46">
        <f>'VOID - Perm. Soldier Wall 1'!K40</f>
        <v>688.39</v>
      </c>
      <c r="H5" s="46">
        <f>'VOID - Perm. Soldier Wall 1'!L40</f>
        <v>653.39</v>
      </c>
      <c r="I5" s="45">
        <f>'VOID - Perm. Soldier Wall 1'!M40</f>
        <v>41</v>
      </c>
      <c r="J5" s="45">
        <f>'VOID - Perm. Soldier Wall 1'!N40</f>
        <v>41</v>
      </c>
    </row>
    <row r="6" spans="1:13" x14ac:dyDescent="0.25">
      <c r="A6" s="45">
        <f>'VOID - Perm. Soldier Wall 1'!B41</f>
        <v>4</v>
      </c>
      <c r="B6" s="46" t="str">
        <f>'VOID - Perm. Soldier Wall 1'!G41</f>
        <v>W36X135</v>
      </c>
      <c r="C6" s="45">
        <f>'VOID - Perm. Soldier Wall 1'!H41</f>
        <v>35</v>
      </c>
      <c r="D6" s="46">
        <f>'VOID - Perm. Soldier Wall 1'!E41</f>
        <v>697.48800000000006</v>
      </c>
      <c r="E6" s="46">
        <f>'VOID - Perm. Soldier Wall 1'!I41</f>
        <v>695.48800000000006</v>
      </c>
      <c r="F6" s="46">
        <f>'VOID - Perm. Soldier Wall 1'!J41</f>
        <v>695.19</v>
      </c>
      <c r="G6" s="46">
        <f>'VOID - Perm. Soldier Wall 1'!K41</f>
        <v>688.39</v>
      </c>
      <c r="H6" s="46">
        <f>'VOID - Perm. Soldier Wall 1'!L41</f>
        <v>653.39</v>
      </c>
      <c r="I6" s="45">
        <f>'VOID - Perm. Soldier Wall 1'!M41</f>
        <v>43</v>
      </c>
      <c r="J6" s="45">
        <f>'VOID - Perm. Soldier Wall 1'!N41</f>
        <v>42</v>
      </c>
    </row>
    <row r="7" spans="1:13" x14ac:dyDescent="0.25">
      <c r="A7" s="45">
        <f>'VOID - Perm. Soldier Wall 1'!B42</f>
        <v>5</v>
      </c>
      <c r="B7" s="46" t="str">
        <f>'VOID - Perm. Soldier Wall 1'!G42</f>
        <v>W36X135</v>
      </c>
      <c r="C7" s="45">
        <f>'VOID - Perm. Soldier Wall 1'!H42</f>
        <v>35</v>
      </c>
      <c r="D7" s="46">
        <f>'VOID - Perm. Soldier Wall 1'!E42</f>
        <v>699.45600000000002</v>
      </c>
      <c r="E7" s="46">
        <f>'VOID - Perm. Soldier Wall 1'!I42</f>
        <v>697.45600000000002</v>
      </c>
      <c r="F7" s="46">
        <f>'VOID - Perm. Soldier Wall 1'!J42</f>
        <v>696.25</v>
      </c>
      <c r="G7" s="46">
        <f>'VOID - Perm. Soldier Wall 1'!K42</f>
        <v>688.39</v>
      </c>
      <c r="H7" s="46">
        <f>'VOID - Perm. Soldier Wall 1'!L42</f>
        <v>653.39</v>
      </c>
      <c r="I7" s="45">
        <f>'VOID - Perm. Soldier Wall 1'!M42</f>
        <v>45</v>
      </c>
      <c r="J7" s="45">
        <f>'VOID - Perm. Soldier Wall 1'!N42</f>
        <v>43</v>
      </c>
    </row>
    <row r="8" spans="1:13" x14ac:dyDescent="0.25">
      <c r="A8" s="45">
        <f>'VOID - Perm. Soldier Wall 1'!B43</f>
        <v>6</v>
      </c>
      <c r="B8" s="46" t="str">
        <f>'VOID - Perm. Soldier Wall 1'!G43</f>
        <v>W36X135</v>
      </c>
      <c r="C8" s="45">
        <f>'VOID - Perm. Soldier Wall 1'!H43</f>
        <v>35</v>
      </c>
      <c r="D8" s="46">
        <f>'VOID - Perm. Soldier Wall 1'!E43</f>
        <v>701.08635652531916</v>
      </c>
      <c r="E8" s="46">
        <f>'VOID - Perm. Soldier Wall 1'!I43</f>
        <v>699.08635652531916</v>
      </c>
      <c r="F8" s="46">
        <f>'VOID - Perm. Soldier Wall 1'!J43</f>
        <v>696.5</v>
      </c>
      <c r="G8" s="46">
        <f>'VOID - Perm. Soldier Wall 1'!K43</f>
        <v>688.39</v>
      </c>
      <c r="H8" s="46">
        <f>'VOID - Perm. Soldier Wall 1'!L43</f>
        <v>653.39</v>
      </c>
      <c r="I8" s="45">
        <f>'VOID - Perm. Soldier Wall 1'!M43</f>
        <v>46</v>
      </c>
      <c r="J8" s="45">
        <f>'VOID - Perm. Soldier Wall 1'!N43</f>
        <v>44</v>
      </c>
    </row>
    <row r="9" spans="1:13" x14ac:dyDescent="0.25">
      <c r="A9" s="45">
        <f>'VOID - Perm. Soldier Wall 1'!B44</f>
        <v>7</v>
      </c>
      <c r="B9" s="46" t="str">
        <f>'VOID - Perm. Soldier Wall 1'!G44</f>
        <v>W36X135</v>
      </c>
      <c r="C9" s="45">
        <f>'VOID - Perm. Soldier Wall 1'!H44</f>
        <v>35</v>
      </c>
      <c r="D9" s="46">
        <f>'VOID - Perm. Soldier Wall 1'!E44</f>
        <v>702.37906957595726</v>
      </c>
      <c r="E9" s="46">
        <f>'VOID - Perm. Soldier Wall 1'!I44</f>
        <v>700.37906957595726</v>
      </c>
      <c r="F9" s="46">
        <f>'VOID - Perm. Soldier Wall 1'!J44</f>
        <v>696.75</v>
      </c>
      <c r="G9" s="46">
        <f>'VOID - Perm. Soldier Wall 1'!K44</f>
        <v>688.39</v>
      </c>
      <c r="H9" s="46">
        <f>'VOID - Perm. Soldier Wall 1'!L44</f>
        <v>653.39</v>
      </c>
      <c r="I9" s="45">
        <f>'VOID - Perm. Soldier Wall 1'!M44</f>
        <v>47</v>
      </c>
      <c r="J9" s="45">
        <f>'VOID - Perm. Soldier Wall 1'!N44</f>
        <v>44</v>
      </c>
    </row>
    <row r="10" spans="1:13" x14ac:dyDescent="0.25">
      <c r="A10" s="45">
        <f>'VOID - Perm. Soldier Wall 1'!B45</f>
        <v>8</v>
      </c>
      <c r="B10" s="46" t="str">
        <f>'VOID - Perm. Soldier Wall 1'!G45</f>
        <v>W36X135</v>
      </c>
      <c r="C10" s="45">
        <f>'VOID - Perm. Soldier Wall 1'!H45</f>
        <v>35</v>
      </c>
      <c r="D10" s="46">
        <f>'VOID - Perm. Soldier Wall 1'!E45</f>
        <v>703.67178262659536</v>
      </c>
      <c r="E10" s="46">
        <f>'VOID - Perm. Soldier Wall 1'!I45</f>
        <v>701.67178262659536</v>
      </c>
      <c r="F10" s="46">
        <f>'VOID - Perm. Soldier Wall 1'!J45</f>
        <v>697.01</v>
      </c>
      <c r="G10" s="46">
        <f>'VOID - Perm. Soldier Wall 1'!K45</f>
        <v>688.39</v>
      </c>
      <c r="H10" s="46">
        <f>'VOID - Perm. Soldier Wall 1'!L45</f>
        <v>653.39</v>
      </c>
      <c r="I10" s="45">
        <f>'VOID - Perm. Soldier Wall 1'!M45</f>
        <v>49</v>
      </c>
      <c r="J10" s="45">
        <f>'VOID - Perm. Soldier Wall 1'!N45</f>
        <v>44</v>
      </c>
    </row>
    <row r="11" spans="1:13" x14ac:dyDescent="0.25">
      <c r="A11" s="45">
        <f>'VOID - Perm. Soldier Wall 1'!B46</f>
        <v>9</v>
      </c>
      <c r="B11" s="46" t="str">
        <f>'VOID - Perm. Soldier Wall 1'!G46</f>
        <v>W36X135</v>
      </c>
      <c r="C11" s="45">
        <f>'VOID - Perm. Soldier Wall 1'!H46</f>
        <v>35</v>
      </c>
      <c r="D11" s="46">
        <f>'VOID - Perm. Soldier Wall 1'!E46</f>
        <v>704.96449567723346</v>
      </c>
      <c r="E11" s="46">
        <f>'VOID - Perm. Soldier Wall 1'!I46</f>
        <v>702.96449567723346</v>
      </c>
      <c r="F11" s="46">
        <f>'VOID - Perm. Soldier Wall 1'!J46</f>
        <v>697.26</v>
      </c>
      <c r="G11" s="46">
        <f>'VOID - Perm. Soldier Wall 1'!K46</f>
        <v>688.39</v>
      </c>
      <c r="H11" s="46">
        <f>'VOID - Perm. Soldier Wall 1'!L46</f>
        <v>653.39</v>
      </c>
      <c r="I11" s="45">
        <f>'VOID - Perm. Soldier Wall 1'!M46</f>
        <v>50</v>
      </c>
      <c r="J11" s="45">
        <f>'VOID - Perm. Soldier Wall 1'!N46</f>
        <v>44</v>
      </c>
    </row>
    <row r="12" spans="1:13" x14ac:dyDescent="0.25">
      <c r="A12" s="45">
        <f>'VOID - Perm. Soldier Wall 1'!B47</f>
        <v>10</v>
      </c>
      <c r="B12" s="46" t="str">
        <f>'VOID - Perm. Soldier Wall 1'!G47</f>
        <v>W36X135</v>
      </c>
      <c r="C12" s="45">
        <f>'VOID - Perm. Soldier Wall 1'!H47</f>
        <v>40</v>
      </c>
      <c r="D12" s="46">
        <f>'VOID - Perm. Soldier Wall 1'!E47</f>
        <v>706.25720872787156</v>
      </c>
      <c r="E12" s="46">
        <f>'VOID - Perm. Soldier Wall 1'!I47</f>
        <v>704.25720872787156</v>
      </c>
      <c r="F12" s="46">
        <f>'VOID - Perm. Soldier Wall 1'!J47</f>
        <v>697.52</v>
      </c>
      <c r="G12" s="46">
        <f>'VOID - Perm. Soldier Wall 1'!K47</f>
        <v>689.89</v>
      </c>
      <c r="H12" s="46">
        <f>'VOID - Perm. Soldier Wall 1'!L47</f>
        <v>649.89</v>
      </c>
      <c r="I12" s="45">
        <f>'VOID - Perm. Soldier Wall 1'!M47</f>
        <v>55</v>
      </c>
      <c r="J12" s="45">
        <f>'VOID - Perm. Soldier Wall 1'!N47</f>
        <v>48</v>
      </c>
    </row>
    <row r="13" spans="1:13" x14ac:dyDescent="0.25">
      <c r="A13" s="45">
        <f>'VOID - Perm. Soldier Wall 1'!B48</f>
        <v>11</v>
      </c>
      <c r="B13" s="46" t="str">
        <f>'VOID - Perm. Soldier Wall 1'!G48</f>
        <v>W36X135</v>
      </c>
      <c r="C13" s="45">
        <f>'VOID - Perm. Soldier Wall 1'!H48</f>
        <v>40</v>
      </c>
      <c r="D13" s="46">
        <f>'VOID - Perm. Soldier Wall 1'!E48</f>
        <v>707.54992177850966</v>
      </c>
      <c r="E13" s="46">
        <f>'VOID - Perm. Soldier Wall 1'!I48</f>
        <v>705.54992177850966</v>
      </c>
      <c r="F13" s="46">
        <f>'VOID - Perm. Soldier Wall 1'!J48</f>
        <v>697.77</v>
      </c>
      <c r="G13" s="46">
        <f>'VOID - Perm. Soldier Wall 1'!K48</f>
        <v>689.89</v>
      </c>
      <c r="H13" s="46">
        <f>'VOID - Perm. Soldier Wall 1'!L48</f>
        <v>649.89</v>
      </c>
      <c r="I13" s="45">
        <f>'VOID - Perm. Soldier Wall 1'!M48</f>
        <v>56</v>
      </c>
      <c r="J13" s="45">
        <f>'VOID - Perm. Soldier Wall 1'!N48</f>
        <v>48</v>
      </c>
    </row>
    <row r="14" spans="1:13" x14ac:dyDescent="0.25">
      <c r="A14" s="45">
        <f>'VOID - Perm. Soldier Wall 1'!B49</f>
        <v>12</v>
      </c>
      <c r="B14" s="46" t="str">
        <f>'VOID - Perm. Soldier Wall 1'!G49</f>
        <v>W36X135</v>
      </c>
      <c r="C14" s="45">
        <f>'VOID - Perm. Soldier Wall 1'!H49</f>
        <v>40</v>
      </c>
      <c r="D14" s="46">
        <f>'VOID - Perm. Soldier Wall 1'!E49</f>
        <v>708.84263482914787</v>
      </c>
      <c r="E14" s="46">
        <f>'VOID - Perm. Soldier Wall 1'!I49</f>
        <v>706.84263482914787</v>
      </c>
      <c r="F14" s="46">
        <f>'VOID - Perm. Soldier Wall 1'!J49</f>
        <v>697.95</v>
      </c>
      <c r="G14" s="46">
        <f>'VOID - Perm. Soldier Wall 1'!K49</f>
        <v>689.89</v>
      </c>
      <c r="H14" s="46">
        <f>'VOID - Perm. Soldier Wall 1'!L49</f>
        <v>649.89</v>
      </c>
      <c r="I14" s="45">
        <f>'VOID - Perm. Soldier Wall 1'!M49</f>
        <v>57</v>
      </c>
      <c r="J14" s="45">
        <f>'VOID - Perm. Soldier Wall 1'!N49</f>
        <v>49</v>
      </c>
    </row>
    <row r="15" spans="1:13" x14ac:dyDescent="0.25">
      <c r="A15" s="45">
        <f>'VOID - Perm. Soldier Wall 1'!B50</f>
        <v>13</v>
      </c>
      <c r="B15" s="46" t="str">
        <f>'VOID - Perm. Soldier Wall 1'!G50</f>
        <v>W36X135</v>
      </c>
      <c r="C15" s="45">
        <f>'VOID - Perm. Soldier Wall 1'!H50</f>
        <v>40</v>
      </c>
      <c r="D15" s="46">
        <f>'VOID - Perm. Soldier Wall 1'!E50</f>
        <v>710.13534787978597</v>
      </c>
      <c r="E15" s="46">
        <f>'VOID - Perm. Soldier Wall 1'!I50</f>
        <v>708.13534787978597</v>
      </c>
      <c r="F15" s="46">
        <f>'VOID - Perm. Soldier Wall 1'!J50</f>
        <v>698.08</v>
      </c>
      <c r="G15" s="46">
        <f>'VOID - Perm. Soldier Wall 1'!K50</f>
        <v>689.89</v>
      </c>
      <c r="H15" s="46">
        <f>'VOID - Perm. Soldier Wall 1'!L50</f>
        <v>649.89</v>
      </c>
      <c r="I15" s="45">
        <f>'VOID - Perm. Soldier Wall 1'!M50</f>
        <v>59</v>
      </c>
      <c r="J15" s="45">
        <f>'VOID - Perm. Soldier Wall 1'!N50</f>
        <v>49</v>
      </c>
    </row>
    <row r="16" spans="1:13" x14ac:dyDescent="0.25">
      <c r="A16" s="45">
        <f>'VOID - Perm. Soldier Wall 1'!B51</f>
        <v>14</v>
      </c>
      <c r="B16" s="46" t="str">
        <f>'VOID - Perm. Soldier Wall 1'!G51</f>
        <v>W36X135</v>
      </c>
      <c r="C16" s="45">
        <f>'VOID - Perm. Soldier Wall 1'!H51</f>
        <v>40</v>
      </c>
      <c r="D16" s="46">
        <f>'VOID - Perm. Soldier Wall 1'!E51</f>
        <v>711.42806093042407</v>
      </c>
      <c r="E16" s="46">
        <f>'VOID - Perm. Soldier Wall 1'!I51</f>
        <v>709.42806093042407</v>
      </c>
      <c r="F16" s="46">
        <f>'VOID - Perm. Soldier Wall 1'!J51</f>
        <v>698.14</v>
      </c>
      <c r="G16" s="46">
        <f>'VOID - Perm. Soldier Wall 1'!K51</f>
        <v>689.89</v>
      </c>
      <c r="H16" s="46">
        <f>'VOID - Perm. Soldier Wall 1'!L51</f>
        <v>649.89</v>
      </c>
      <c r="I16" s="45">
        <f>'VOID - Perm. Soldier Wall 1'!M51</f>
        <v>60</v>
      </c>
      <c r="J16" s="45">
        <f>'VOID - Perm. Soldier Wall 1'!N51</f>
        <v>49</v>
      </c>
    </row>
    <row r="17" spans="1:10" x14ac:dyDescent="0.25">
      <c r="A17" s="45">
        <f>'VOID - Perm. Soldier Wall 1'!B52</f>
        <v>15</v>
      </c>
      <c r="B17" s="46" t="str">
        <f>'VOID - Perm. Soldier Wall 1'!G52</f>
        <v>W36X135</v>
      </c>
      <c r="C17" s="45">
        <f>'VOID - Perm. Soldier Wall 1'!H52</f>
        <v>40</v>
      </c>
      <c r="D17" s="46">
        <f>'VOID - Perm. Soldier Wall 1'!E52</f>
        <v>712.72077398106217</v>
      </c>
      <c r="E17" s="46">
        <f>'VOID - Perm. Soldier Wall 1'!I52</f>
        <v>710.72077398106217</v>
      </c>
      <c r="F17" s="46">
        <f>'VOID - Perm. Soldier Wall 1'!J52</f>
        <v>698.21</v>
      </c>
      <c r="G17" s="46">
        <f>'VOID - Perm. Soldier Wall 1'!K52</f>
        <v>689.89</v>
      </c>
      <c r="H17" s="46">
        <f>'VOID - Perm. Soldier Wall 1'!L52</f>
        <v>649.89</v>
      </c>
      <c r="I17" s="45">
        <f>'VOID - Perm. Soldier Wall 1'!M52</f>
        <v>61</v>
      </c>
      <c r="J17" s="45">
        <f>'VOID - Perm. Soldier Wall 1'!N52</f>
        <v>49</v>
      </c>
    </row>
    <row r="18" spans="1:10" x14ac:dyDescent="0.25">
      <c r="A18" s="45">
        <f>'VOID - Perm. Soldier Wall 1'!B53</f>
        <v>16</v>
      </c>
      <c r="B18" s="46" t="str">
        <f>'VOID - Perm. Soldier Wall 1'!G53</f>
        <v>W36X135</v>
      </c>
      <c r="C18" s="45">
        <f>'VOID - Perm. Soldier Wall 1'!H53</f>
        <v>40</v>
      </c>
      <c r="D18" s="46">
        <f>'VOID - Perm. Soldier Wall 1'!E53</f>
        <v>713</v>
      </c>
      <c r="E18" s="46">
        <f>'VOID - Perm. Soldier Wall 1'!I53</f>
        <v>711</v>
      </c>
      <c r="F18" s="46">
        <f>'VOID - Perm. Soldier Wall 1'!J53</f>
        <v>698.27</v>
      </c>
      <c r="G18" s="46">
        <f>'VOID - Perm. Soldier Wall 1'!K53</f>
        <v>689.89</v>
      </c>
      <c r="H18" s="46">
        <f>'VOID - Perm. Soldier Wall 1'!L53</f>
        <v>649.89</v>
      </c>
      <c r="I18" s="45">
        <f>'VOID - Perm. Soldier Wall 1'!M53</f>
        <v>62</v>
      </c>
      <c r="J18" s="45">
        <f>'VOID - Perm. Soldier Wall 1'!N53</f>
        <v>49</v>
      </c>
    </row>
    <row r="19" spans="1:10" x14ac:dyDescent="0.25">
      <c r="A19" s="45">
        <f>'VOID - Perm. Soldier Wall 1'!B54</f>
        <v>17</v>
      </c>
      <c r="B19" s="46" t="str">
        <f>'VOID - Perm. Soldier Wall 1'!G54</f>
        <v>W36X135</v>
      </c>
      <c r="C19" s="45">
        <f>'VOID - Perm. Soldier Wall 1'!H54</f>
        <v>40</v>
      </c>
      <c r="D19" s="46">
        <f>'VOID - Perm. Soldier Wall 1'!E54</f>
        <v>713</v>
      </c>
      <c r="E19" s="46">
        <f>'VOID - Perm. Soldier Wall 1'!I54</f>
        <v>711</v>
      </c>
      <c r="F19" s="46">
        <f>'VOID - Perm. Soldier Wall 1'!J54</f>
        <v>698.34</v>
      </c>
      <c r="G19" s="46">
        <f>'VOID - Perm. Soldier Wall 1'!K54</f>
        <v>689.89</v>
      </c>
      <c r="H19" s="46">
        <f>'VOID - Perm. Soldier Wall 1'!L54</f>
        <v>649.89</v>
      </c>
      <c r="I19" s="45">
        <f>'VOID - Perm. Soldier Wall 1'!M54</f>
        <v>62</v>
      </c>
      <c r="J19" s="45">
        <f>'VOID - Perm. Soldier Wall 1'!N54</f>
        <v>49</v>
      </c>
    </row>
    <row r="20" spans="1:10" x14ac:dyDescent="0.25">
      <c r="A20" s="45">
        <f>'VOID - Perm. Soldier Wall 1'!B55</f>
        <v>18</v>
      </c>
      <c r="B20" s="46" t="str">
        <f>'VOID - Perm. Soldier Wall 1'!G55</f>
        <v>W36X135</v>
      </c>
      <c r="C20" s="45">
        <f>'VOID - Perm. Soldier Wall 1'!H55</f>
        <v>40</v>
      </c>
      <c r="D20" s="46">
        <f>'VOID - Perm. Soldier Wall 1'!E55</f>
        <v>713</v>
      </c>
      <c r="E20" s="46">
        <f>'VOID - Perm. Soldier Wall 1'!I55</f>
        <v>711</v>
      </c>
      <c r="F20" s="46">
        <f>'VOID - Perm. Soldier Wall 1'!J55</f>
        <v>698.4</v>
      </c>
      <c r="G20" s="46">
        <f>'VOID - Perm. Soldier Wall 1'!K55</f>
        <v>691.39</v>
      </c>
      <c r="H20" s="46">
        <f>'VOID - Perm. Soldier Wall 1'!L55</f>
        <v>651.39</v>
      </c>
      <c r="I20" s="45">
        <f>'VOID - Perm. Soldier Wall 1'!M55</f>
        <v>60</v>
      </c>
      <c r="J20" s="45">
        <f>'VOID - Perm. Soldier Wall 1'!N55</f>
        <v>48</v>
      </c>
    </row>
    <row r="21" spans="1:10" x14ac:dyDescent="0.25">
      <c r="A21" s="45">
        <f>'VOID - Perm. Soldier Wall 1'!B56</f>
        <v>19</v>
      </c>
      <c r="B21" s="46" t="str">
        <f>'VOID - Perm. Soldier Wall 1'!G56</f>
        <v>W36X135</v>
      </c>
      <c r="C21" s="45">
        <f>'VOID - Perm. Soldier Wall 1'!H56</f>
        <v>40</v>
      </c>
      <c r="D21" s="46">
        <f>'VOID - Perm. Soldier Wall 1'!E56</f>
        <v>713</v>
      </c>
      <c r="E21" s="46">
        <f>'VOID - Perm. Soldier Wall 1'!I56</f>
        <v>711</v>
      </c>
      <c r="F21" s="46">
        <f>'VOID - Perm. Soldier Wall 1'!J56</f>
        <v>698.47</v>
      </c>
      <c r="G21" s="46">
        <f>'VOID - Perm. Soldier Wall 1'!K56</f>
        <v>691.39</v>
      </c>
      <c r="H21" s="46">
        <f>'VOID - Perm. Soldier Wall 1'!L56</f>
        <v>651.39</v>
      </c>
      <c r="I21" s="45">
        <f>'VOID - Perm. Soldier Wall 1'!M56</f>
        <v>60</v>
      </c>
      <c r="J21" s="45">
        <f>'VOID - Perm. Soldier Wall 1'!N56</f>
        <v>48</v>
      </c>
    </row>
    <row r="22" spans="1:10" x14ac:dyDescent="0.25">
      <c r="A22" s="45">
        <f>'VOID - Perm. Soldier Wall 1'!B57</f>
        <v>20</v>
      </c>
      <c r="B22" s="46" t="str">
        <f>'VOID - Perm. Soldier Wall 1'!G57</f>
        <v>W36X135</v>
      </c>
      <c r="C22" s="45">
        <f>'VOID - Perm. Soldier Wall 1'!H57</f>
        <v>40</v>
      </c>
      <c r="D22" s="46">
        <f>'VOID - Perm. Soldier Wall 1'!E57</f>
        <v>713</v>
      </c>
      <c r="E22" s="46">
        <f>'VOID - Perm. Soldier Wall 1'!I57</f>
        <v>711</v>
      </c>
      <c r="F22" s="46">
        <f>'VOID - Perm. Soldier Wall 1'!J57</f>
        <v>698.54</v>
      </c>
      <c r="G22" s="46">
        <f>'VOID - Perm. Soldier Wall 1'!K57</f>
        <v>691.39</v>
      </c>
      <c r="H22" s="46">
        <f>'VOID - Perm. Soldier Wall 1'!L57</f>
        <v>651.39</v>
      </c>
      <c r="I22" s="45">
        <f>'VOID - Perm. Soldier Wall 1'!M57</f>
        <v>60</v>
      </c>
      <c r="J22" s="45">
        <f>'VOID - Perm. Soldier Wall 1'!N57</f>
        <v>48</v>
      </c>
    </row>
    <row r="23" spans="1:10" x14ac:dyDescent="0.25">
      <c r="A23" s="45">
        <f>'VOID - Perm. Soldier Wall 1'!B58</f>
        <v>21</v>
      </c>
      <c r="B23" s="46" t="str">
        <f>'VOID - Perm. Soldier Wall 1'!G58</f>
        <v>W36X135</v>
      </c>
      <c r="C23" s="45">
        <f>'VOID - Perm. Soldier Wall 1'!H58</f>
        <v>40</v>
      </c>
      <c r="D23" s="46">
        <f>'VOID - Perm. Soldier Wall 1'!E58</f>
        <v>713</v>
      </c>
      <c r="E23" s="46">
        <f>'VOID - Perm. Soldier Wall 1'!I58</f>
        <v>711</v>
      </c>
      <c r="F23" s="46">
        <f>'VOID - Perm. Soldier Wall 1'!J58</f>
        <v>698.72</v>
      </c>
      <c r="G23" s="46">
        <f>'VOID - Perm. Soldier Wall 1'!K58</f>
        <v>691.39</v>
      </c>
      <c r="H23" s="46">
        <f>'VOID - Perm. Soldier Wall 1'!L58</f>
        <v>651.39</v>
      </c>
      <c r="I23" s="45">
        <f>'VOID - Perm. Soldier Wall 1'!M58</f>
        <v>60</v>
      </c>
      <c r="J23" s="45">
        <f>'VOID - Perm. Soldier Wall 1'!N58</f>
        <v>48</v>
      </c>
    </row>
    <row r="24" spans="1:10" x14ac:dyDescent="0.25">
      <c r="A24" s="45">
        <f>'VOID - Perm. Soldier Wall 1'!B59</f>
        <v>22</v>
      </c>
      <c r="B24" s="46" t="str">
        <f>'VOID - Perm. Soldier Wall 1'!G59</f>
        <v>W36X135</v>
      </c>
      <c r="C24" s="45">
        <f>'VOID - Perm. Soldier Wall 1'!H59</f>
        <v>40</v>
      </c>
      <c r="D24" s="46">
        <f>'VOID - Perm. Soldier Wall 1'!E59</f>
        <v>713</v>
      </c>
      <c r="E24" s="46">
        <f>'VOID - Perm. Soldier Wall 1'!I59</f>
        <v>711</v>
      </c>
      <c r="F24" s="46">
        <f>'VOID - Perm. Soldier Wall 1'!J59</f>
        <v>698.9</v>
      </c>
      <c r="G24" s="46">
        <f>'VOID - Perm. Soldier Wall 1'!K59</f>
        <v>691.39</v>
      </c>
      <c r="H24" s="46">
        <f>'VOID - Perm. Soldier Wall 1'!L59</f>
        <v>651.39</v>
      </c>
      <c r="I24" s="45">
        <f>'VOID - Perm. Soldier Wall 1'!M59</f>
        <v>60</v>
      </c>
      <c r="J24" s="45">
        <f>'VOID - Perm. Soldier Wall 1'!N59</f>
        <v>48</v>
      </c>
    </row>
    <row r="25" spans="1:10" x14ac:dyDescent="0.25">
      <c r="A25" s="45">
        <f>'VOID - Perm. Soldier Wall 1'!B60</f>
        <v>23</v>
      </c>
      <c r="B25" s="46" t="str">
        <f>'VOID - Perm. Soldier Wall 1'!G60</f>
        <v>W36X135</v>
      </c>
      <c r="C25" s="45">
        <f>'VOID - Perm. Soldier Wall 1'!H60</f>
        <v>40</v>
      </c>
      <c r="D25" s="46">
        <f>'VOID - Perm. Soldier Wall 1'!E60</f>
        <v>713</v>
      </c>
      <c r="E25" s="46">
        <f>'VOID - Perm. Soldier Wall 1'!I60</f>
        <v>711</v>
      </c>
      <c r="F25" s="46">
        <f>'VOID - Perm. Soldier Wall 1'!J60</f>
        <v>699.08</v>
      </c>
      <c r="G25" s="46">
        <f>'VOID - Perm. Soldier Wall 1'!K60</f>
        <v>691.39</v>
      </c>
      <c r="H25" s="46">
        <f>'VOID - Perm. Soldier Wall 1'!L60</f>
        <v>651.39</v>
      </c>
      <c r="I25" s="45">
        <f>'VOID - Perm. Soldier Wall 1'!M60</f>
        <v>60</v>
      </c>
      <c r="J25" s="45">
        <f>'VOID - Perm. Soldier Wall 1'!N60</f>
        <v>48</v>
      </c>
    </row>
    <row r="26" spans="1:10" x14ac:dyDescent="0.25">
      <c r="A26" s="45">
        <f>'VOID - Perm. Soldier Wall 1'!B61</f>
        <v>24</v>
      </c>
      <c r="B26" s="46" t="str">
        <f>'VOID - Perm. Soldier Wall 1'!G61</f>
        <v>W36X135</v>
      </c>
      <c r="C26" s="45">
        <f>'VOID - Perm. Soldier Wall 1'!H61</f>
        <v>40</v>
      </c>
      <c r="D26" s="46">
        <f>'VOID - Perm. Soldier Wall 1'!E61</f>
        <v>713</v>
      </c>
      <c r="E26" s="46">
        <f>'VOID - Perm. Soldier Wall 1'!I61</f>
        <v>711</v>
      </c>
      <c r="F26" s="46">
        <f>'VOID - Perm. Soldier Wall 1'!J61</f>
        <v>699.25</v>
      </c>
      <c r="G26" s="46">
        <f>'VOID - Perm. Soldier Wall 1'!K61</f>
        <v>691.39</v>
      </c>
      <c r="H26" s="46">
        <f>'VOID - Perm. Soldier Wall 1'!L61</f>
        <v>651.39</v>
      </c>
      <c r="I26" s="45">
        <f>'VOID - Perm. Soldier Wall 1'!M61</f>
        <v>60</v>
      </c>
      <c r="J26" s="45">
        <f>'VOID - Perm. Soldier Wall 1'!N61</f>
        <v>48</v>
      </c>
    </row>
    <row r="27" spans="1:10" x14ac:dyDescent="0.25">
      <c r="A27" s="45">
        <f>'VOID - Perm. Soldier Wall 1'!B62</f>
        <v>25</v>
      </c>
      <c r="B27" s="46" t="str">
        <f>'VOID - Perm. Soldier Wall 1'!G62</f>
        <v>W36X135</v>
      </c>
      <c r="C27" s="45">
        <f>'VOID - Perm. Soldier Wall 1'!H62</f>
        <v>40</v>
      </c>
      <c r="D27" s="46">
        <f>'VOID - Perm. Soldier Wall 1'!E62</f>
        <v>713</v>
      </c>
      <c r="E27" s="46">
        <f>'VOID - Perm. Soldier Wall 1'!I62</f>
        <v>711</v>
      </c>
      <c r="F27" s="46">
        <f>'VOID - Perm. Soldier Wall 1'!J62</f>
        <v>699.43</v>
      </c>
      <c r="G27" s="46">
        <f>'VOID - Perm. Soldier Wall 1'!K62</f>
        <v>691.39</v>
      </c>
      <c r="H27" s="46">
        <f>'VOID - Perm. Soldier Wall 1'!L62</f>
        <v>651.39</v>
      </c>
      <c r="I27" s="45">
        <f>'VOID - Perm. Soldier Wall 1'!M62</f>
        <v>60</v>
      </c>
      <c r="J27" s="45">
        <f>'VOID - Perm. Soldier Wall 1'!N62</f>
        <v>49</v>
      </c>
    </row>
    <row r="28" spans="1:10" x14ac:dyDescent="0.25">
      <c r="A28" s="45">
        <f>'VOID - Perm. Soldier Wall 1'!B63</f>
        <v>26</v>
      </c>
      <c r="B28" s="46" t="str">
        <f>'VOID - Perm. Soldier Wall 1'!G63</f>
        <v>W36X135</v>
      </c>
      <c r="C28" s="45">
        <f>'VOID - Perm. Soldier Wall 1'!H63</f>
        <v>40</v>
      </c>
      <c r="D28" s="46">
        <f>'VOID - Perm. Soldier Wall 1'!E63</f>
        <v>713</v>
      </c>
      <c r="E28" s="46">
        <f>'VOID - Perm. Soldier Wall 1'!I63</f>
        <v>711</v>
      </c>
      <c r="F28" s="46">
        <f>'VOID - Perm. Soldier Wall 1'!J63</f>
        <v>699.61</v>
      </c>
      <c r="G28" s="46">
        <f>'VOID - Perm. Soldier Wall 1'!K63</f>
        <v>692.89</v>
      </c>
      <c r="H28" s="46">
        <f>'VOID - Perm. Soldier Wall 1'!L63</f>
        <v>652.89</v>
      </c>
      <c r="I28" s="45">
        <f>'VOID - Perm. Soldier Wall 1'!M63</f>
        <v>59</v>
      </c>
      <c r="J28" s="45">
        <f>'VOID - Perm. Soldier Wall 1'!N63</f>
        <v>47</v>
      </c>
    </row>
    <row r="29" spans="1:10" x14ac:dyDescent="0.25">
      <c r="A29" s="45">
        <f>'VOID - Perm. Soldier Wall 1'!B64</f>
        <v>27</v>
      </c>
      <c r="B29" s="46" t="str">
        <f>'VOID - Perm. Soldier Wall 1'!G64</f>
        <v>W36X135</v>
      </c>
      <c r="C29" s="45">
        <f>'VOID - Perm. Soldier Wall 1'!H64</f>
        <v>40</v>
      </c>
      <c r="D29" s="46">
        <f>'VOID - Perm. Soldier Wall 1'!E64</f>
        <v>713</v>
      </c>
      <c r="E29" s="46">
        <f>'VOID - Perm. Soldier Wall 1'!I64</f>
        <v>711</v>
      </c>
      <c r="F29" s="46">
        <f>'VOID - Perm. Soldier Wall 1'!J64</f>
        <v>699.62</v>
      </c>
      <c r="G29" s="46">
        <f>'VOID - Perm. Soldier Wall 1'!K64</f>
        <v>692.89</v>
      </c>
      <c r="H29" s="46">
        <f>'VOID - Perm. Soldier Wall 1'!L64</f>
        <v>652.89</v>
      </c>
      <c r="I29" s="45">
        <f>'VOID - Perm. Soldier Wall 1'!M64</f>
        <v>59</v>
      </c>
      <c r="J29" s="45">
        <f>'VOID - Perm. Soldier Wall 1'!N64</f>
        <v>47</v>
      </c>
    </row>
    <row r="30" spans="1:10" x14ac:dyDescent="0.25">
      <c r="A30" s="45">
        <f>'VOID - Perm. Soldier Wall 1'!B65</f>
        <v>28</v>
      </c>
      <c r="B30" s="46" t="str">
        <f>'VOID - Perm. Soldier Wall 1'!G65</f>
        <v>W40X211</v>
      </c>
      <c r="C30" s="45">
        <f>'VOID - Perm. Soldier Wall 1'!H65</f>
        <v>50</v>
      </c>
      <c r="D30" s="46">
        <f>'VOID - Perm. Soldier Wall 1'!E65</f>
        <v>713</v>
      </c>
      <c r="E30" s="46">
        <f>'VOID - Perm. Soldier Wall 1'!I65</f>
        <v>711</v>
      </c>
      <c r="F30" s="46">
        <f>'VOID - Perm. Soldier Wall 1'!J65</f>
        <v>699.56</v>
      </c>
      <c r="G30" s="46">
        <f>'VOID - Perm. Soldier Wall 1'!K65</f>
        <v>692.89</v>
      </c>
      <c r="H30" s="46">
        <f>'VOID - Perm. Soldier Wall 1'!L65</f>
        <v>642.89</v>
      </c>
      <c r="I30" s="45">
        <f>'VOID - Perm. Soldier Wall 1'!M65</f>
        <v>69</v>
      </c>
      <c r="J30" s="45" t="str">
        <f>'VOID - Perm. Soldier Wall 1'!N65</f>
        <v>-</v>
      </c>
    </row>
    <row r="31" spans="1:10" x14ac:dyDescent="0.25">
      <c r="A31" s="45">
        <f>'VOID - Perm. Soldier Wall 1'!B66</f>
        <v>29</v>
      </c>
      <c r="B31" s="46" t="str">
        <f>'VOID - Perm. Soldier Wall 1'!G66</f>
        <v>W40X211</v>
      </c>
      <c r="C31" s="45">
        <f>'VOID - Perm. Soldier Wall 1'!H66</f>
        <v>50</v>
      </c>
      <c r="D31" s="46">
        <f>'VOID - Perm. Soldier Wall 1'!E66</f>
        <v>713</v>
      </c>
      <c r="E31" s="46">
        <f>'VOID - Perm. Soldier Wall 1'!I66</f>
        <v>711</v>
      </c>
      <c r="F31" s="46">
        <f>'VOID - Perm. Soldier Wall 1'!J66</f>
        <v>699.19</v>
      </c>
      <c r="G31" s="46">
        <f>'VOID - Perm. Soldier Wall 1'!K66</f>
        <v>692.89</v>
      </c>
      <c r="H31" s="46">
        <f>'VOID - Perm. Soldier Wall 1'!L66</f>
        <v>642.89</v>
      </c>
      <c r="I31" s="45">
        <f>'VOID - Perm. Soldier Wall 1'!M66</f>
        <v>69</v>
      </c>
      <c r="J31" s="45" t="str">
        <f>'VOID - Perm. Soldier Wall 1'!N66</f>
        <v>-</v>
      </c>
    </row>
    <row r="32" spans="1:10" x14ac:dyDescent="0.25">
      <c r="A32" s="45">
        <f>'VOID - Perm. Soldier Wall 1'!B67</f>
        <v>30</v>
      </c>
      <c r="B32" s="46" t="str">
        <f>'VOID - Perm. Soldier Wall 1'!G67</f>
        <v>W40X211</v>
      </c>
      <c r="C32" s="45">
        <f>'VOID - Perm. Soldier Wall 1'!H67</f>
        <v>50</v>
      </c>
      <c r="D32" s="46">
        <f>'VOID - Perm. Soldier Wall 1'!E67</f>
        <v>713</v>
      </c>
      <c r="E32" s="46">
        <f>'VOID - Perm. Soldier Wall 1'!I67</f>
        <v>711</v>
      </c>
      <c r="F32" s="46">
        <f>'VOID - Perm. Soldier Wall 1'!J67</f>
        <v>698.99</v>
      </c>
      <c r="G32" s="46">
        <f>'VOID - Perm. Soldier Wall 1'!K67</f>
        <v>692.89</v>
      </c>
      <c r="H32" s="46">
        <f>'VOID - Perm. Soldier Wall 1'!L67</f>
        <v>642.89</v>
      </c>
      <c r="I32" s="45">
        <f>'VOID - Perm. Soldier Wall 1'!M67</f>
        <v>69</v>
      </c>
      <c r="J32" s="45" t="str">
        <f>'VOID - Perm. Soldier Wall 1'!N67</f>
        <v>-</v>
      </c>
    </row>
    <row r="33" spans="1:10" x14ac:dyDescent="0.25">
      <c r="A33" s="45">
        <f>'VOID - Perm. Soldier Wall 1'!B68</f>
        <v>31</v>
      </c>
      <c r="B33" s="46" t="str">
        <f>'VOID - Perm. Soldier Wall 1'!G68</f>
        <v>W40X211</v>
      </c>
      <c r="C33" s="45">
        <f>'VOID - Perm. Soldier Wall 1'!H68</f>
        <v>50</v>
      </c>
      <c r="D33" s="46">
        <f>'VOID - Perm. Soldier Wall 1'!E68</f>
        <v>713</v>
      </c>
      <c r="E33" s="46">
        <f>'VOID - Perm. Soldier Wall 1'!I68</f>
        <v>711</v>
      </c>
      <c r="F33" s="46">
        <f>'VOID - Perm. Soldier Wall 1'!J68</f>
        <v>698.59</v>
      </c>
      <c r="G33" s="46">
        <f>'VOID - Perm. Soldier Wall 1'!K68</f>
        <v>692.89</v>
      </c>
      <c r="H33" s="46">
        <f>'VOID - Perm. Soldier Wall 1'!L68</f>
        <v>642.89</v>
      </c>
      <c r="I33" s="45">
        <f>'VOID - Perm. Soldier Wall 1'!M68</f>
        <v>69</v>
      </c>
      <c r="J33" s="45" t="str">
        <f>'VOID - Perm. Soldier Wall 1'!N68</f>
        <v>-</v>
      </c>
    </row>
    <row r="34" spans="1:10" x14ac:dyDescent="0.25">
      <c r="A34" s="45">
        <f>'VOID - Perm. Soldier Wall 1'!B69</f>
        <v>32</v>
      </c>
      <c r="B34" s="46" t="str">
        <f>'VOID - Perm. Soldier Wall 1'!G69</f>
        <v>W40X211</v>
      </c>
      <c r="C34" s="45">
        <f>'VOID - Perm. Soldier Wall 1'!H69</f>
        <v>50</v>
      </c>
      <c r="D34" s="46">
        <f>'VOID - Perm. Soldier Wall 1'!E69</f>
        <v>713</v>
      </c>
      <c r="E34" s="46">
        <f>'VOID - Perm. Soldier Wall 1'!I69</f>
        <v>711</v>
      </c>
      <c r="F34" s="46">
        <f>'VOID - Perm. Soldier Wall 1'!J69</f>
        <v>698.4</v>
      </c>
      <c r="G34" s="46">
        <f>'VOID - Perm. Soldier Wall 1'!K69</f>
        <v>692.89</v>
      </c>
      <c r="H34" s="46">
        <f>'VOID - Perm. Soldier Wall 1'!L69</f>
        <v>642.89</v>
      </c>
      <c r="I34" s="45">
        <f>'VOID - Perm. Soldier Wall 1'!M69</f>
        <v>69</v>
      </c>
      <c r="J34" s="45" t="str">
        <f>'VOID - Perm. Soldier Wall 1'!N69</f>
        <v>-</v>
      </c>
    </row>
    <row r="35" spans="1:10" x14ac:dyDescent="0.25">
      <c r="A35" s="45">
        <f>'VOID - Perm. Soldier Wall 1'!B70</f>
        <v>33</v>
      </c>
      <c r="B35" s="46" t="str">
        <f>'VOID - Perm. Soldier Wall 1'!G70</f>
        <v>W40X211</v>
      </c>
      <c r="C35" s="45">
        <f>'VOID - Perm. Soldier Wall 1'!H70</f>
        <v>50</v>
      </c>
      <c r="D35" s="46">
        <f>'VOID - Perm. Soldier Wall 1'!E70</f>
        <v>713</v>
      </c>
      <c r="E35" s="46">
        <f>'VOID - Perm. Soldier Wall 1'!I70</f>
        <v>711</v>
      </c>
      <c r="F35" s="46">
        <f>'VOID - Perm. Soldier Wall 1'!J70</f>
        <v>698.24</v>
      </c>
      <c r="G35" s="46">
        <f>'VOID - Perm. Soldier Wall 1'!K70</f>
        <v>694.39</v>
      </c>
      <c r="H35" s="46">
        <f>'VOID - Perm. Soldier Wall 1'!L70</f>
        <v>644.39</v>
      </c>
      <c r="I35" s="45">
        <f>'VOID - Perm. Soldier Wall 1'!M70</f>
        <v>67</v>
      </c>
      <c r="J35" s="45" t="str">
        <f>'VOID - Perm. Soldier Wall 1'!N70</f>
        <v>-</v>
      </c>
    </row>
    <row r="36" spans="1:10" x14ac:dyDescent="0.25">
      <c r="A36" s="45">
        <f>'VOID - Perm. Soldier Wall 1'!B71</f>
        <v>34</v>
      </c>
      <c r="B36" s="46" t="str">
        <f>'VOID - Perm. Soldier Wall 1'!G71</f>
        <v>W40X211</v>
      </c>
      <c r="C36" s="45">
        <f>'VOID - Perm. Soldier Wall 1'!H71</f>
        <v>50</v>
      </c>
      <c r="D36" s="46">
        <f>'VOID - Perm. Soldier Wall 1'!E71</f>
        <v>713</v>
      </c>
      <c r="E36" s="46">
        <f>'VOID - Perm. Soldier Wall 1'!I71</f>
        <v>711</v>
      </c>
      <c r="F36" s="46">
        <f>'VOID - Perm. Soldier Wall 1'!J71</f>
        <v>698.28</v>
      </c>
      <c r="G36" s="46">
        <f>'VOID - Perm. Soldier Wall 1'!K71</f>
        <v>694.39</v>
      </c>
      <c r="H36" s="46">
        <f>'VOID - Perm. Soldier Wall 1'!L71</f>
        <v>644.39</v>
      </c>
      <c r="I36" s="45">
        <f>'VOID - Perm. Soldier Wall 1'!M71</f>
        <v>67</v>
      </c>
      <c r="J36" s="45" t="str">
        <f>'VOID - Perm. Soldier Wall 1'!N71</f>
        <v>-</v>
      </c>
    </row>
    <row r="37" spans="1:10" x14ac:dyDescent="0.25">
      <c r="A37" s="45">
        <f>'VOID - Perm. Soldier Wall 1'!B72</f>
        <v>35</v>
      </c>
      <c r="B37" s="46" t="str">
        <f>'VOID - Perm. Soldier Wall 1'!G72</f>
        <v>W40X211</v>
      </c>
      <c r="C37" s="45">
        <f>'VOID - Perm. Soldier Wall 1'!H72</f>
        <v>50</v>
      </c>
      <c r="D37" s="46">
        <f>'VOID - Perm. Soldier Wall 1'!E72</f>
        <v>713</v>
      </c>
      <c r="E37" s="46">
        <f>'VOID - Perm. Soldier Wall 1'!I72</f>
        <v>711</v>
      </c>
      <c r="F37" s="46">
        <f>'VOID - Perm. Soldier Wall 1'!J72</f>
        <v>698.37</v>
      </c>
      <c r="G37" s="46">
        <f>'VOID - Perm. Soldier Wall 1'!K72</f>
        <v>694.39</v>
      </c>
      <c r="H37" s="46">
        <f>'VOID - Perm. Soldier Wall 1'!L72</f>
        <v>644.39</v>
      </c>
      <c r="I37" s="45">
        <f>'VOID - Perm. Soldier Wall 1'!M72</f>
        <v>67</v>
      </c>
      <c r="J37" s="45" t="str">
        <f>'VOID - Perm. Soldier Wall 1'!N72</f>
        <v>-</v>
      </c>
    </row>
    <row r="38" spans="1:10" x14ac:dyDescent="0.25">
      <c r="A38" s="45">
        <f>'VOID - Perm. Soldier Wall 1'!B73</f>
        <v>36</v>
      </c>
      <c r="B38" s="46" t="str">
        <f>'VOID - Perm. Soldier Wall 1'!G73</f>
        <v>W40X211</v>
      </c>
      <c r="C38" s="45">
        <f>'VOID - Perm. Soldier Wall 1'!H73</f>
        <v>50</v>
      </c>
      <c r="D38" s="46">
        <f>'VOID - Perm. Soldier Wall 1'!E73</f>
        <v>713</v>
      </c>
      <c r="E38" s="46">
        <f>'VOID - Perm. Soldier Wall 1'!I73</f>
        <v>711</v>
      </c>
      <c r="F38" s="46">
        <f>'VOID - Perm. Soldier Wall 1'!J73</f>
        <v>698.41</v>
      </c>
      <c r="G38" s="46">
        <f>'VOID - Perm. Soldier Wall 1'!K73</f>
        <v>694.39</v>
      </c>
      <c r="H38" s="46">
        <f>'VOID - Perm. Soldier Wall 1'!L73</f>
        <v>644.39</v>
      </c>
      <c r="I38" s="45">
        <f>'VOID - Perm. Soldier Wall 1'!M73</f>
        <v>67</v>
      </c>
      <c r="J38" s="45" t="str">
        <f>'VOID - Perm. Soldier Wall 1'!N73</f>
        <v>-</v>
      </c>
    </row>
    <row r="39" spans="1:10" x14ac:dyDescent="0.25">
      <c r="A39" s="45">
        <f>'VOID - Perm. Soldier Wall 1'!B74</f>
        <v>37</v>
      </c>
      <c r="B39" s="46" t="str">
        <f>'VOID - Perm. Soldier Wall 1'!G74</f>
        <v>W40X211</v>
      </c>
      <c r="C39" s="45">
        <f>'VOID - Perm. Soldier Wall 1'!H74</f>
        <v>50</v>
      </c>
      <c r="D39" s="46">
        <f>'VOID - Perm. Soldier Wall 1'!E74</f>
        <v>713</v>
      </c>
      <c r="E39" s="46">
        <f>'VOID - Perm. Soldier Wall 1'!I74</f>
        <v>711</v>
      </c>
      <c r="F39" s="46">
        <f>'VOID - Perm. Soldier Wall 1'!J74</f>
        <v>697.79</v>
      </c>
      <c r="G39" s="46">
        <f>'VOID - Perm. Soldier Wall 1'!K74</f>
        <v>694.39</v>
      </c>
      <c r="H39" s="46">
        <f>'VOID - Perm. Soldier Wall 1'!L74</f>
        <v>644.39</v>
      </c>
      <c r="I39" s="45">
        <f>'VOID - Perm. Soldier Wall 1'!M74</f>
        <v>67</v>
      </c>
      <c r="J39" s="45" t="str">
        <f>'VOID - Perm. Soldier Wall 1'!N74</f>
        <v>-</v>
      </c>
    </row>
    <row r="40" spans="1:10" x14ac:dyDescent="0.25">
      <c r="A40" s="45">
        <f>'VOID - Perm. Soldier Wall 1'!B75</f>
        <v>38</v>
      </c>
      <c r="B40" s="46" t="str">
        <f>'VOID - Perm. Soldier Wall 1'!G75</f>
        <v>W36X135</v>
      </c>
      <c r="C40" s="45">
        <f>'VOID - Perm. Soldier Wall 1'!H75</f>
        <v>40</v>
      </c>
      <c r="D40" s="46">
        <f>'VOID - Perm. Soldier Wall 1'!E75</f>
        <v>713</v>
      </c>
      <c r="E40" s="46">
        <f>'VOID - Perm. Soldier Wall 1'!I75</f>
        <v>711</v>
      </c>
      <c r="F40" s="46">
        <f>'VOID - Perm. Soldier Wall 1'!J75</f>
        <v>697.77</v>
      </c>
      <c r="G40" s="46">
        <f>'VOID - Perm. Soldier Wall 1'!K75</f>
        <v>694.39</v>
      </c>
      <c r="H40" s="46">
        <f>'VOID - Perm. Soldier Wall 1'!L75</f>
        <v>654.39</v>
      </c>
      <c r="I40" s="45">
        <f>'VOID - Perm. Soldier Wall 1'!M75</f>
        <v>57</v>
      </c>
      <c r="J40" s="45">
        <f>'VOID - Perm. Soldier Wall 1'!N75</f>
        <v>44</v>
      </c>
    </row>
    <row r="41" spans="1:10" x14ac:dyDescent="0.25">
      <c r="A41" s="45">
        <f>'VOID - Perm. Soldier Wall 1'!B76</f>
        <v>39</v>
      </c>
      <c r="B41" s="46" t="str">
        <f>'VOID - Perm. Soldier Wall 1'!G76</f>
        <v>W36X135</v>
      </c>
      <c r="C41" s="45">
        <f>'VOID - Perm. Soldier Wall 1'!H76</f>
        <v>35</v>
      </c>
      <c r="D41" s="46">
        <f>'VOID - Perm. Soldier Wall 1'!E76</f>
        <v>712.539340974212</v>
      </c>
      <c r="E41" s="46">
        <f>'VOID - Perm. Soldier Wall 1'!I76</f>
        <v>710.539340974212</v>
      </c>
      <c r="F41" s="46">
        <f>'VOID - Perm. Soldier Wall 1'!J76</f>
        <v>697.64</v>
      </c>
      <c r="G41" s="46">
        <f>'VOID - Perm. Soldier Wall 1'!K76</f>
        <v>695.89</v>
      </c>
      <c r="H41" s="46">
        <f>'VOID - Perm. Soldier Wall 1'!L76</f>
        <v>660.89</v>
      </c>
      <c r="I41" s="45">
        <f>'VOID - Perm. Soldier Wall 1'!M76</f>
        <v>50</v>
      </c>
      <c r="J41" s="45">
        <f>'VOID - Perm. Soldier Wall 1'!N76</f>
        <v>37</v>
      </c>
    </row>
    <row r="42" spans="1:10" x14ac:dyDescent="0.25">
      <c r="A42" s="45">
        <f>'VOID - Perm. Soldier Wall 1'!B77</f>
        <v>40</v>
      </c>
      <c r="B42" s="46" t="str">
        <f>'VOID - Perm. Soldier Wall 1'!G77</f>
        <v>W36X135</v>
      </c>
      <c r="C42" s="45">
        <f>'VOID - Perm. Soldier Wall 1'!H77</f>
        <v>35</v>
      </c>
      <c r="D42" s="46">
        <f>'VOID - Perm. Soldier Wall 1'!E77</f>
        <v>710.03575931232092</v>
      </c>
      <c r="E42" s="46">
        <f>'VOID - Perm. Soldier Wall 1'!I77</f>
        <v>708.03575931232092</v>
      </c>
      <c r="F42" s="46">
        <f>'VOID - Perm. Soldier Wall 1'!J77</f>
        <v>697.5</v>
      </c>
      <c r="G42" s="46">
        <f>'VOID - Perm. Soldier Wall 1'!K77</f>
        <v>695.89</v>
      </c>
      <c r="H42" s="46">
        <f>'VOID - Perm. Soldier Wall 1'!L77</f>
        <v>660.89</v>
      </c>
      <c r="I42" s="45">
        <f>'VOID - Perm. Soldier Wall 1'!M77</f>
        <v>48</v>
      </c>
      <c r="J42" s="45">
        <f>'VOID - Perm. Soldier Wall 1'!N77</f>
        <v>37</v>
      </c>
    </row>
    <row r="43" spans="1:10" x14ac:dyDescent="0.25">
      <c r="A43" s="45">
        <f>'VOID - Perm. Soldier Wall 1'!B78</f>
        <v>41</v>
      </c>
      <c r="B43" s="46" t="str">
        <f>'VOID - Perm. Soldier Wall 1'!G78</f>
        <v>W36X135</v>
      </c>
      <c r="C43" s="45">
        <f>'VOID - Perm. Soldier Wall 1'!H78</f>
        <v>35</v>
      </c>
      <c r="D43" s="46">
        <f>'VOID - Perm. Soldier Wall 1'!E78</f>
        <v>707.53217765042984</v>
      </c>
      <c r="E43" s="46">
        <f>'VOID - Perm. Soldier Wall 1'!I78</f>
        <v>705.53217765042984</v>
      </c>
      <c r="F43" s="46">
        <f>'VOID - Perm. Soldier Wall 1'!J78</f>
        <v>696.84</v>
      </c>
      <c r="G43" s="46">
        <f>'VOID - Perm. Soldier Wall 1'!K78</f>
        <v>695.89</v>
      </c>
      <c r="H43" s="46">
        <f>'VOID - Perm. Soldier Wall 1'!L78</f>
        <v>660.89</v>
      </c>
      <c r="I43" s="45">
        <f>'VOID - Perm. Soldier Wall 1'!M78</f>
        <v>45</v>
      </c>
      <c r="J43" s="45">
        <f>'VOID - Perm. Soldier Wall 1'!N78</f>
        <v>36</v>
      </c>
    </row>
    <row r="44" spans="1:10" x14ac:dyDescent="0.25">
      <c r="A44" s="45">
        <f>'VOID - Perm. Soldier Wall 1'!B79</f>
        <v>42</v>
      </c>
      <c r="B44" s="46" t="str">
        <f>'VOID - Perm. Soldier Wall 1'!G79</f>
        <v>W36X135</v>
      </c>
      <c r="C44" s="45">
        <f>'VOID - Perm. Soldier Wall 1'!H79</f>
        <v>35</v>
      </c>
      <c r="D44" s="46">
        <f>'VOID - Perm. Soldier Wall 1'!E79</f>
        <v>705.02859598853865</v>
      </c>
      <c r="E44" s="46">
        <f>'VOID - Perm. Soldier Wall 1'!I79</f>
        <v>703.02859598853865</v>
      </c>
      <c r="F44" s="46">
        <f>'VOID - Perm. Soldier Wall 1'!J79</f>
        <v>697.73</v>
      </c>
      <c r="G44" s="46">
        <f>'VOID - Perm. Soldier Wall 1'!K79</f>
        <v>695.89</v>
      </c>
      <c r="H44" s="46">
        <f>'VOID - Perm. Soldier Wall 1'!L79</f>
        <v>660.89</v>
      </c>
      <c r="I44" s="45">
        <f>'VOID - Perm. Soldier Wall 1'!M79</f>
        <v>43</v>
      </c>
      <c r="J44" s="45">
        <f>'VOID - Perm. Soldier Wall 1'!N79</f>
        <v>37</v>
      </c>
    </row>
    <row r="45" spans="1:10" x14ac:dyDescent="0.25">
      <c r="A45" s="45">
        <f>'VOID - Perm. Soldier Wall 1'!B80</f>
        <v>43</v>
      </c>
      <c r="B45" s="46" t="str">
        <f>'VOID - Perm. Soldier Wall 1'!G80</f>
        <v>W36X135</v>
      </c>
      <c r="C45" s="45">
        <f>'VOID - Perm. Soldier Wall 1'!H80</f>
        <v>35</v>
      </c>
      <c r="D45" s="46">
        <f>'VOID - Perm. Soldier Wall 1'!E80</f>
        <v>702.52501432664758</v>
      </c>
      <c r="E45" s="46">
        <f>'VOID - Perm. Soldier Wall 1'!I80</f>
        <v>700.52501432664758</v>
      </c>
      <c r="F45" s="46">
        <f>'VOID - Perm. Soldier Wall 1'!J80</f>
        <v>697.93</v>
      </c>
      <c r="G45" s="46">
        <f>'VOID - Perm. Soldier Wall 1'!K80</f>
        <v>695.89</v>
      </c>
      <c r="H45" s="46">
        <f>'VOID - Perm. Soldier Wall 1'!L80</f>
        <v>660.89</v>
      </c>
      <c r="I45" s="45">
        <f>'VOID - Perm. Soldier Wall 1'!M80</f>
        <v>40</v>
      </c>
      <c r="J45" s="45">
        <f>'VOID - Perm. Soldier Wall 1'!N80</f>
        <v>38</v>
      </c>
    </row>
    <row r="46" spans="1:10" x14ac:dyDescent="0.25">
      <c r="A46" s="45">
        <f>'VOID - Perm. Soldier Wall 1'!B81</f>
        <v>44</v>
      </c>
      <c r="B46" s="46" t="str">
        <f>'VOID - Perm. Soldier Wall 1'!G81</f>
        <v>W36X135</v>
      </c>
      <c r="C46" s="45">
        <f>'VOID - Perm. Soldier Wall 1'!H81</f>
        <v>35</v>
      </c>
      <c r="D46" s="46">
        <f>'VOID - Perm. Soldier Wall 1'!E81</f>
        <v>700.02143266475639</v>
      </c>
      <c r="E46" s="46">
        <f>'VOID - Perm. Soldier Wall 1'!I81</f>
        <v>698.02143266475639</v>
      </c>
      <c r="F46" s="46">
        <f>'VOID - Perm. Soldier Wall 1'!J81</f>
        <v>697.83</v>
      </c>
      <c r="G46" s="46">
        <f>'VOID - Perm. Soldier Wall 1'!K81</f>
        <v>695.89</v>
      </c>
      <c r="H46" s="46">
        <f>'VOID - Perm. Soldier Wall 1'!L81</f>
        <v>660.89</v>
      </c>
      <c r="I46" s="45">
        <f>'VOID - Perm. Soldier Wall 1'!M81</f>
        <v>38</v>
      </c>
      <c r="J46" s="45">
        <f>'VOID - Perm. Soldier Wall 1'!N81</f>
        <v>37</v>
      </c>
    </row>
    <row r="47" spans="1:10" x14ac:dyDescent="0.25">
      <c r="A47" s="19"/>
    </row>
    <row r="48" spans="1:10" x14ac:dyDescent="0.25">
      <c r="A48" s="19"/>
    </row>
    <row r="49" spans="1:1" x14ac:dyDescent="0.25">
      <c r="A49" s="19"/>
    </row>
    <row r="50" spans="1:1" x14ac:dyDescent="0.25">
      <c r="A50" s="19"/>
    </row>
    <row r="51" spans="1:1" x14ac:dyDescent="0.25">
      <c r="A51" s="19"/>
    </row>
    <row r="52" spans="1:1" x14ac:dyDescent="0.25">
      <c r="A52" s="19"/>
    </row>
    <row r="53" spans="1:1" x14ac:dyDescent="0.25">
      <c r="A53" s="19"/>
    </row>
    <row r="54" spans="1:1" x14ac:dyDescent="0.25">
      <c r="A54" s="19"/>
    </row>
    <row r="55" spans="1:1" x14ac:dyDescent="0.25">
      <c r="A55" s="19"/>
    </row>
    <row r="56" spans="1:1" x14ac:dyDescent="0.25">
      <c r="A56" s="19"/>
    </row>
    <row r="57" spans="1:1" x14ac:dyDescent="0.25">
      <c r="A57" s="19"/>
    </row>
    <row r="58" spans="1:1" x14ac:dyDescent="0.25">
      <c r="A58" s="19"/>
    </row>
    <row r="59" spans="1:1" x14ac:dyDescent="0.25">
      <c r="A59" s="19"/>
    </row>
    <row r="60" spans="1:1" x14ac:dyDescent="0.25">
      <c r="A60" s="19"/>
    </row>
  </sheetData>
  <mergeCells count="1">
    <mergeCell ref="A1:J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968D2-082E-445A-A19F-7373190E14D6}">
  <dimension ref="A1:O30"/>
  <sheetViews>
    <sheetView workbookViewId="0">
      <selection activeCell="B23" sqref="B23"/>
    </sheetView>
  </sheetViews>
  <sheetFormatPr defaultRowHeight="15" x14ac:dyDescent="0.25"/>
  <cols>
    <col min="1" max="2" width="10.7109375" style="15" customWidth="1"/>
    <col min="3" max="5" width="12.7109375" style="15" customWidth="1"/>
    <col min="6" max="7" width="15.7109375" style="15" customWidth="1"/>
    <col min="8" max="10" width="12.7109375" style="15" customWidth="1"/>
    <col min="11" max="15" width="15.7109375" style="15" customWidth="1"/>
  </cols>
  <sheetData>
    <row r="1" spans="1:13" x14ac:dyDescent="0.25">
      <c r="A1" s="51" t="s">
        <v>58</v>
      </c>
      <c r="B1" s="51"/>
      <c r="C1" s="51"/>
      <c r="D1" s="51"/>
      <c r="E1" s="51"/>
      <c r="F1" s="51"/>
      <c r="G1" s="51"/>
      <c r="H1" s="51"/>
      <c r="I1" s="51"/>
      <c r="J1" s="51"/>
    </row>
    <row r="2" spans="1:13" ht="60" x14ac:dyDescent="0.25">
      <c r="A2" s="44" t="s">
        <v>65</v>
      </c>
      <c r="B2" s="44" t="s">
        <v>51</v>
      </c>
      <c r="C2" s="44" t="s">
        <v>62</v>
      </c>
      <c r="D2" s="44" t="s">
        <v>52</v>
      </c>
      <c r="E2" s="44" t="s">
        <v>53</v>
      </c>
      <c r="F2" s="44" t="s">
        <v>54</v>
      </c>
      <c r="G2" s="44" t="s">
        <v>55</v>
      </c>
      <c r="H2" s="44" t="s">
        <v>56</v>
      </c>
      <c r="I2" s="44" t="s">
        <v>49</v>
      </c>
      <c r="J2" s="44" t="s">
        <v>48</v>
      </c>
      <c r="M2" s="42"/>
    </row>
    <row r="3" spans="1:13" x14ac:dyDescent="0.25">
      <c r="A3" s="45">
        <f>'VOID - Perm. Soldier Wall 2'!B38</f>
        <v>1</v>
      </c>
      <c r="B3" s="46" t="str">
        <f>'VOID - Perm. Soldier Wall 2'!G38</f>
        <v>W21X48</v>
      </c>
      <c r="C3" s="43">
        <f>'VOID - Perm. Soldier Wall 2'!H38</f>
        <v>25</v>
      </c>
      <c r="D3" s="46">
        <f>'VOID - Perm. Soldier Wall 2'!E38</f>
        <v>701.875</v>
      </c>
      <c r="E3" s="46">
        <f>'VOID - Perm. Soldier Wall 2'!I38</f>
        <v>699.875</v>
      </c>
      <c r="F3" s="46">
        <f>'VOID - Perm. Soldier Wall 2'!J38</f>
        <v>698.18</v>
      </c>
      <c r="G3" s="46">
        <f>'VOID - Perm. Soldier Wall 2'!K38</f>
        <v>696.8</v>
      </c>
      <c r="H3" s="46">
        <f>'VOID - Perm. Soldier Wall 2'!L38</f>
        <v>671.8</v>
      </c>
      <c r="I3" s="45">
        <f>'VOID - Perm. Soldier Wall 2'!M38</f>
        <v>29</v>
      </c>
      <c r="J3" s="45">
        <f>'VOID - Perm. Soldier Wall 2'!N38</f>
        <v>27</v>
      </c>
    </row>
    <row r="4" spans="1:13" x14ac:dyDescent="0.25">
      <c r="A4" s="45">
        <f>'VOID - Perm. Soldier Wall 2'!B39</f>
        <v>2</v>
      </c>
      <c r="B4" s="46" t="str">
        <f>'VOID - Perm. Soldier Wall 2'!G39</f>
        <v>W21X48</v>
      </c>
      <c r="C4" s="43">
        <f>'VOID - Perm. Soldier Wall 2'!H39</f>
        <v>25</v>
      </c>
      <c r="D4" s="46">
        <f>'VOID - Perm. Soldier Wall 2'!E39</f>
        <v>705.625</v>
      </c>
      <c r="E4" s="46">
        <f>'VOID - Perm. Soldier Wall 2'!I39</f>
        <v>703.625</v>
      </c>
      <c r="F4" s="46">
        <f>'VOID - Perm. Soldier Wall 2'!J39</f>
        <v>698.27</v>
      </c>
      <c r="G4" s="46">
        <f>'VOID - Perm. Soldier Wall 2'!K39</f>
        <v>696.8</v>
      </c>
      <c r="H4" s="46">
        <f>'VOID - Perm. Soldier Wall 2'!L39</f>
        <v>671.8</v>
      </c>
      <c r="I4" s="45">
        <f>'VOID - Perm. Soldier Wall 2'!M39</f>
        <v>32</v>
      </c>
      <c r="J4" s="45">
        <f>'VOID - Perm. Soldier Wall 2'!N39</f>
        <v>27</v>
      </c>
    </row>
    <row r="5" spans="1:13" x14ac:dyDescent="0.25">
      <c r="A5" s="45">
        <f>'VOID - Perm. Soldier Wall 2'!B40</f>
        <v>3</v>
      </c>
      <c r="B5" s="46" t="str">
        <f>'VOID - Perm. Soldier Wall 2'!G40</f>
        <v>W21X48</v>
      </c>
      <c r="C5" s="43">
        <f>'VOID - Perm. Soldier Wall 2'!H40</f>
        <v>25</v>
      </c>
      <c r="D5" s="46">
        <f>'VOID - Perm. Soldier Wall 2'!E40</f>
        <v>709.375</v>
      </c>
      <c r="E5" s="46">
        <f>'VOID - Perm. Soldier Wall 2'!I40</f>
        <v>707.375</v>
      </c>
      <c r="F5" s="46">
        <f>'VOID - Perm. Soldier Wall 2'!J40</f>
        <v>698.35</v>
      </c>
      <c r="G5" s="46">
        <f>'VOID - Perm. Soldier Wall 2'!K40</f>
        <v>696.8</v>
      </c>
      <c r="H5" s="46">
        <f>'VOID - Perm. Soldier Wall 2'!L40</f>
        <v>671.8</v>
      </c>
      <c r="I5" s="45">
        <f>'VOID - Perm. Soldier Wall 2'!M40</f>
        <v>36</v>
      </c>
      <c r="J5" s="45">
        <f>'VOID - Perm. Soldier Wall 2'!N40</f>
        <v>27</v>
      </c>
    </row>
    <row r="6" spans="1:13" x14ac:dyDescent="0.25">
      <c r="A6" s="45">
        <f>'VOID - Perm. Soldier Wall 2'!B41</f>
        <v>4</v>
      </c>
      <c r="B6" s="46" t="str">
        <f>'VOID - Perm. Soldier Wall 2'!G41</f>
        <v>W21X68</v>
      </c>
      <c r="C6" s="43">
        <f>'VOID - Perm. Soldier Wall 2'!H41</f>
        <v>25</v>
      </c>
      <c r="D6" s="46">
        <f>'VOID - Perm. Soldier Wall 2'!E41</f>
        <v>711</v>
      </c>
      <c r="E6" s="46">
        <f>'VOID - Perm. Soldier Wall 2'!I41</f>
        <v>709</v>
      </c>
      <c r="F6" s="46">
        <f>'VOID - Perm. Soldier Wall 2'!J41</f>
        <v>698.44</v>
      </c>
      <c r="G6" s="46">
        <f>'VOID - Perm. Soldier Wall 2'!K41</f>
        <v>696.8</v>
      </c>
      <c r="H6" s="46">
        <f>'VOID - Perm. Soldier Wall 2'!L41</f>
        <v>671.8</v>
      </c>
      <c r="I6" s="45">
        <f>'VOID - Perm. Soldier Wall 2'!M41</f>
        <v>38</v>
      </c>
      <c r="J6" s="45">
        <f>'VOID - Perm. Soldier Wall 2'!N41</f>
        <v>27</v>
      </c>
    </row>
    <row r="7" spans="1:13" x14ac:dyDescent="0.25">
      <c r="A7" s="45">
        <f>'VOID - Perm. Soldier Wall 2'!B42</f>
        <v>5</v>
      </c>
      <c r="B7" s="46" t="str">
        <f>'VOID - Perm. Soldier Wall 2'!G42</f>
        <v>W21X68</v>
      </c>
      <c r="C7" s="43">
        <f>'VOID - Perm. Soldier Wall 2'!H42</f>
        <v>25</v>
      </c>
      <c r="D7" s="46">
        <f>'VOID - Perm. Soldier Wall 2'!E42</f>
        <v>711</v>
      </c>
      <c r="E7" s="46">
        <f>'VOID - Perm. Soldier Wall 2'!I42</f>
        <v>709</v>
      </c>
      <c r="F7" s="46">
        <f>'VOID - Perm. Soldier Wall 2'!J42</f>
        <v>698.52</v>
      </c>
      <c r="G7" s="46">
        <f>'VOID - Perm. Soldier Wall 2'!K42</f>
        <v>696.8</v>
      </c>
      <c r="H7" s="46">
        <f>'VOID - Perm. Soldier Wall 2'!L42</f>
        <v>671.8</v>
      </c>
      <c r="I7" s="45">
        <f>'VOID - Perm. Soldier Wall 2'!M42</f>
        <v>38</v>
      </c>
      <c r="J7" s="45">
        <f>'VOID - Perm. Soldier Wall 2'!N42</f>
        <v>27</v>
      </c>
    </row>
    <row r="8" spans="1:13" x14ac:dyDescent="0.25">
      <c r="A8" s="45">
        <f>'VOID - Perm. Soldier Wall 2'!B43</f>
        <v>6</v>
      </c>
      <c r="B8" s="46" t="str">
        <f>'VOID - Perm. Soldier Wall 2'!G43</f>
        <v>W21X68</v>
      </c>
      <c r="C8" s="43">
        <f>'VOID - Perm. Soldier Wall 2'!H43</f>
        <v>25</v>
      </c>
      <c r="D8" s="46">
        <f>'VOID - Perm. Soldier Wall 2'!E43</f>
        <v>711</v>
      </c>
      <c r="E8" s="46">
        <f>'VOID - Perm. Soldier Wall 2'!I43</f>
        <v>709</v>
      </c>
      <c r="F8" s="46">
        <f>'VOID - Perm. Soldier Wall 2'!J43</f>
        <v>698.73</v>
      </c>
      <c r="G8" s="46">
        <f>'VOID - Perm. Soldier Wall 2'!K43</f>
        <v>696.8</v>
      </c>
      <c r="H8" s="46">
        <f>'VOID - Perm. Soldier Wall 2'!L43</f>
        <v>671.8</v>
      </c>
      <c r="I8" s="45">
        <f>'VOID - Perm. Soldier Wall 2'!M43</f>
        <v>38</v>
      </c>
      <c r="J8" s="45">
        <f>'VOID - Perm. Soldier Wall 2'!N43</f>
        <v>27</v>
      </c>
    </row>
    <row r="9" spans="1:13" x14ac:dyDescent="0.25">
      <c r="A9" s="45">
        <f>'VOID - Perm. Soldier Wall 2'!B44</f>
        <v>7</v>
      </c>
      <c r="B9" s="46" t="str">
        <f>'VOID - Perm. Soldier Wall 2'!G44</f>
        <v>W21X68</v>
      </c>
      <c r="C9" s="43">
        <f>'VOID - Perm. Soldier Wall 2'!H44</f>
        <v>25</v>
      </c>
      <c r="D9" s="46">
        <f>'VOID - Perm. Soldier Wall 2'!E44</f>
        <v>711</v>
      </c>
      <c r="E9" s="46">
        <f>'VOID - Perm. Soldier Wall 2'!I44</f>
        <v>709</v>
      </c>
      <c r="F9" s="46">
        <f>'VOID - Perm. Soldier Wall 2'!J44</f>
        <v>699</v>
      </c>
      <c r="G9" s="46">
        <f>'VOID - Perm. Soldier Wall 2'!K44</f>
        <v>697.8</v>
      </c>
      <c r="H9" s="46">
        <f>'VOID - Perm. Soldier Wall 2'!L44</f>
        <v>672.8</v>
      </c>
      <c r="I9" s="45">
        <f>'VOID - Perm. Soldier Wall 2'!M44</f>
        <v>37</v>
      </c>
      <c r="J9" s="45">
        <f>'VOID - Perm. Soldier Wall 2'!N44</f>
        <v>27</v>
      </c>
    </row>
    <row r="10" spans="1:13" x14ac:dyDescent="0.25">
      <c r="A10" s="45">
        <f>'VOID - Perm. Soldier Wall 2'!B45</f>
        <v>8</v>
      </c>
      <c r="B10" s="46" t="str">
        <f>'VOID - Perm. Soldier Wall 2'!G45</f>
        <v>W21X68</v>
      </c>
      <c r="C10" s="43">
        <f>'VOID - Perm. Soldier Wall 2'!H45</f>
        <v>25</v>
      </c>
      <c r="D10" s="46">
        <f>'VOID - Perm. Soldier Wall 2'!E45</f>
        <v>711</v>
      </c>
      <c r="E10" s="46">
        <f>'VOID - Perm. Soldier Wall 2'!I45</f>
        <v>709</v>
      </c>
      <c r="F10" s="46">
        <f>'VOID - Perm. Soldier Wall 2'!J45</f>
        <v>699.44</v>
      </c>
      <c r="G10" s="46">
        <f>'VOID - Perm. Soldier Wall 2'!K45</f>
        <v>697.8</v>
      </c>
      <c r="H10" s="46">
        <f>'VOID - Perm. Soldier Wall 2'!L45</f>
        <v>672.8</v>
      </c>
      <c r="I10" s="45">
        <f>'VOID - Perm. Soldier Wall 2'!M45</f>
        <v>37</v>
      </c>
      <c r="J10" s="45">
        <f>'VOID - Perm. Soldier Wall 2'!N45</f>
        <v>27</v>
      </c>
    </row>
    <row r="11" spans="1:13" x14ac:dyDescent="0.25">
      <c r="A11" s="45">
        <f>'VOID - Perm. Soldier Wall 2'!B46</f>
        <v>9</v>
      </c>
      <c r="B11" s="46" t="str">
        <f>'VOID - Perm. Soldier Wall 2'!G46</f>
        <v>W21X68</v>
      </c>
      <c r="C11" s="43">
        <f>'VOID - Perm. Soldier Wall 2'!H46</f>
        <v>25</v>
      </c>
      <c r="D11" s="46">
        <f>'VOID - Perm. Soldier Wall 2'!E46</f>
        <v>711</v>
      </c>
      <c r="E11" s="46">
        <f>'VOID - Perm. Soldier Wall 2'!I46</f>
        <v>709</v>
      </c>
      <c r="F11" s="46">
        <f>'VOID - Perm. Soldier Wall 2'!J46</f>
        <v>699.87</v>
      </c>
      <c r="G11" s="46">
        <f>'VOID - Perm. Soldier Wall 2'!K46</f>
        <v>697.8</v>
      </c>
      <c r="H11" s="46">
        <f>'VOID - Perm. Soldier Wall 2'!L46</f>
        <v>672.8</v>
      </c>
      <c r="I11" s="45">
        <f>'VOID - Perm. Soldier Wall 2'!M46</f>
        <v>37</v>
      </c>
      <c r="J11" s="45">
        <f>'VOID - Perm. Soldier Wall 2'!N46</f>
        <v>28</v>
      </c>
    </row>
    <row r="12" spans="1:13" x14ac:dyDescent="0.25">
      <c r="A12" s="45">
        <f>'VOID - Perm. Soldier Wall 2'!B47</f>
        <v>10</v>
      </c>
      <c r="B12" s="46" t="str">
        <f>'VOID - Perm. Soldier Wall 2'!G47</f>
        <v>W21X68</v>
      </c>
      <c r="C12" s="43">
        <f>'VOID - Perm. Soldier Wall 2'!H47</f>
        <v>25</v>
      </c>
      <c r="D12" s="46">
        <f>'VOID - Perm. Soldier Wall 2'!E47</f>
        <v>711</v>
      </c>
      <c r="E12" s="46">
        <f>'VOID - Perm. Soldier Wall 2'!I47</f>
        <v>709</v>
      </c>
      <c r="F12" s="46">
        <f>'VOID - Perm. Soldier Wall 2'!J47</f>
        <v>700.31</v>
      </c>
      <c r="G12" s="46">
        <f>'VOID - Perm. Soldier Wall 2'!K47</f>
        <v>697.8</v>
      </c>
      <c r="H12" s="46">
        <f>'VOID - Perm. Soldier Wall 2'!L47</f>
        <v>672.8</v>
      </c>
      <c r="I12" s="45">
        <f>'VOID - Perm. Soldier Wall 2'!M47</f>
        <v>37</v>
      </c>
      <c r="J12" s="45">
        <f>'VOID - Perm. Soldier Wall 2'!N47</f>
        <v>28</v>
      </c>
    </row>
    <row r="13" spans="1:13" x14ac:dyDescent="0.25">
      <c r="A13" s="45">
        <f>'VOID - Perm. Soldier Wall 2'!B48</f>
        <v>11</v>
      </c>
      <c r="B13" s="46" t="str">
        <f>'VOID - Perm. Soldier Wall 2'!G48</f>
        <v>W21X68</v>
      </c>
      <c r="C13" s="43">
        <f>'VOID - Perm. Soldier Wall 2'!H48</f>
        <v>25</v>
      </c>
      <c r="D13" s="46">
        <f>'VOID - Perm. Soldier Wall 2'!E48</f>
        <v>711</v>
      </c>
      <c r="E13" s="46">
        <f>'VOID - Perm. Soldier Wall 2'!I48</f>
        <v>709</v>
      </c>
      <c r="F13" s="46">
        <f>'VOID - Perm. Soldier Wall 2'!J48</f>
        <v>700.75</v>
      </c>
      <c r="G13" s="46">
        <f>'VOID - Perm. Soldier Wall 2'!K48</f>
        <v>697.8</v>
      </c>
      <c r="H13" s="46">
        <f>'VOID - Perm. Soldier Wall 2'!L48</f>
        <v>672.8</v>
      </c>
      <c r="I13" s="45">
        <f>'VOID - Perm. Soldier Wall 2'!M48</f>
        <v>37</v>
      </c>
      <c r="J13" s="45">
        <f>'VOID - Perm. Soldier Wall 2'!N48</f>
        <v>28</v>
      </c>
    </row>
    <row r="14" spans="1:13" x14ac:dyDescent="0.25">
      <c r="A14" s="45">
        <f>'VOID - Perm. Soldier Wall 2'!B49</f>
        <v>12</v>
      </c>
      <c r="B14" s="46" t="str">
        <f>'VOID - Perm. Soldier Wall 2'!G49</f>
        <v>W21X68</v>
      </c>
      <c r="C14" s="43">
        <f>'VOID - Perm. Soldier Wall 2'!H49</f>
        <v>25</v>
      </c>
      <c r="D14" s="46">
        <f>'VOID - Perm. Soldier Wall 2'!E49</f>
        <v>711</v>
      </c>
      <c r="E14" s="46">
        <f>'VOID - Perm. Soldier Wall 2'!I49</f>
        <v>709</v>
      </c>
      <c r="F14" s="46">
        <f>'VOID - Perm. Soldier Wall 2'!J49</f>
        <v>701.18</v>
      </c>
      <c r="G14" s="46">
        <f>'VOID - Perm. Soldier Wall 2'!K49</f>
        <v>698.8</v>
      </c>
      <c r="H14" s="46">
        <f>'VOID - Perm. Soldier Wall 2'!L49</f>
        <v>673.8</v>
      </c>
      <c r="I14" s="45">
        <f>'VOID - Perm. Soldier Wall 2'!M49</f>
        <v>36</v>
      </c>
      <c r="J14" s="45">
        <f>'VOID - Perm. Soldier Wall 2'!N49</f>
        <v>28</v>
      </c>
    </row>
    <row r="15" spans="1:13" x14ac:dyDescent="0.25">
      <c r="A15" s="45">
        <f>'VOID - Perm. Soldier Wall 2'!B50</f>
        <v>13</v>
      </c>
      <c r="B15" s="46" t="str">
        <f>'VOID - Perm. Soldier Wall 2'!G50</f>
        <v>W21X68</v>
      </c>
      <c r="C15" s="43">
        <f>'VOID - Perm. Soldier Wall 2'!H50</f>
        <v>25</v>
      </c>
      <c r="D15" s="46">
        <f>'VOID - Perm. Soldier Wall 2'!E50</f>
        <v>711</v>
      </c>
      <c r="E15" s="46">
        <f>'VOID - Perm. Soldier Wall 2'!I50</f>
        <v>709</v>
      </c>
      <c r="F15" s="46">
        <f>'VOID - Perm. Soldier Wall 2'!J50</f>
        <v>701.62</v>
      </c>
      <c r="G15" s="46">
        <f>'VOID - Perm. Soldier Wall 2'!K50</f>
        <v>698.8</v>
      </c>
      <c r="H15" s="46">
        <f>'VOID - Perm. Soldier Wall 2'!L50</f>
        <v>673.8</v>
      </c>
      <c r="I15" s="45">
        <f>'VOID - Perm. Soldier Wall 2'!M50</f>
        <v>36</v>
      </c>
      <c r="J15" s="45">
        <f>'VOID - Perm. Soldier Wall 2'!N50</f>
        <v>28</v>
      </c>
    </row>
    <row r="16" spans="1:13" x14ac:dyDescent="0.25">
      <c r="A16" s="45">
        <f>'VOID - Perm. Soldier Wall 2'!B51</f>
        <v>14</v>
      </c>
      <c r="B16" s="46" t="str">
        <f>'VOID - Perm. Soldier Wall 2'!G51</f>
        <v>W21X68</v>
      </c>
      <c r="C16" s="43">
        <f>'VOID - Perm. Soldier Wall 2'!H51</f>
        <v>25</v>
      </c>
      <c r="D16" s="46">
        <f>'VOID - Perm. Soldier Wall 2'!E51</f>
        <v>711</v>
      </c>
      <c r="E16" s="46">
        <f>'VOID - Perm. Soldier Wall 2'!I51</f>
        <v>709</v>
      </c>
      <c r="F16" s="46">
        <f>'VOID - Perm. Soldier Wall 2'!J51</f>
        <v>701.89</v>
      </c>
      <c r="G16" s="46">
        <f>'VOID - Perm. Soldier Wall 2'!K51</f>
        <v>698.8</v>
      </c>
      <c r="H16" s="46">
        <f>'VOID - Perm. Soldier Wall 2'!L51</f>
        <v>673.8</v>
      </c>
      <c r="I16" s="45">
        <f>'VOID - Perm. Soldier Wall 2'!M51</f>
        <v>36</v>
      </c>
      <c r="J16" s="45">
        <f>'VOID - Perm. Soldier Wall 2'!N51</f>
        <v>29</v>
      </c>
    </row>
    <row r="17" spans="1:10" x14ac:dyDescent="0.25">
      <c r="A17" s="45">
        <f>'VOID - Perm. Soldier Wall 2'!B52</f>
        <v>15</v>
      </c>
      <c r="B17" s="46" t="str">
        <f>'VOID - Perm. Soldier Wall 2'!G52</f>
        <v>W21X68</v>
      </c>
      <c r="C17" s="43">
        <f>'VOID - Perm. Soldier Wall 2'!H52</f>
        <v>25</v>
      </c>
      <c r="D17" s="46">
        <f>'VOID - Perm. Soldier Wall 2'!E52</f>
        <v>711</v>
      </c>
      <c r="E17" s="46">
        <f>'VOID - Perm. Soldier Wall 2'!I52</f>
        <v>709</v>
      </c>
      <c r="F17" s="46">
        <f>'VOID - Perm. Soldier Wall 2'!J52</f>
        <v>701.68</v>
      </c>
      <c r="G17" s="46">
        <f>'VOID - Perm. Soldier Wall 2'!K52</f>
        <v>698.8</v>
      </c>
      <c r="H17" s="46">
        <f>'VOID - Perm. Soldier Wall 2'!L52</f>
        <v>673.8</v>
      </c>
      <c r="I17" s="45">
        <f>'VOID - Perm. Soldier Wall 2'!M52</f>
        <v>36</v>
      </c>
      <c r="J17" s="45">
        <f>'VOID - Perm. Soldier Wall 2'!N52</f>
        <v>28</v>
      </c>
    </row>
    <row r="18" spans="1:10" x14ac:dyDescent="0.25">
      <c r="A18" s="45">
        <f>'VOID - Perm. Soldier Wall 2'!B53</f>
        <v>16</v>
      </c>
      <c r="B18" s="46" t="str">
        <f>'VOID - Perm. Soldier Wall 2'!G53</f>
        <v>W21X68</v>
      </c>
      <c r="C18" s="43">
        <f>'VOID - Perm. Soldier Wall 2'!H53</f>
        <v>25</v>
      </c>
      <c r="D18" s="46">
        <f>'VOID - Perm. Soldier Wall 2'!E53</f>
        <v>711</v>
      </c>
      <c r="E18" s="46">
        <f>'VOID - Perm. Soldier Wall 2'!I53</f>
        <v>709</v>
      </c>
      <c r="F18" s="46">
        <f>'VOID - Perm. Soldier Wall 2'!J53</f>
        <v>701.79</v>
      </c>
      <c r="G18" s="46">
        <f>'VOID - Perm. Soldier Wall 2'!K53</f>
        <v>698.8</v>
      </c>
      <c r="H18" s="46">
        <f>'VOID - Perm. Soldier Wall 2'!L53</f>
        <v>673.8</v>
      </c>
      <c r="I18" s="45">
        <f>'VOID - Perm. Soldier Wall 2'!M53</f>
        <v>36</v>
      </c>
      <c r="J18" s="45">
        <f>'VOID - Perm. Soldier Wall 2'!N53</f>
        <v>28</v>
      </c>
    </row>
    <row r="19" spans="1:10" x14ac:dyDescent="0.25">
      <c r="A19" s="45">
        <f>'VOID - Perm. Soldier Wall 2'!B54</f>
        <v>17</v>
      </c>
      <c r="B19" s="46" t="str">
        <f>'VOID - Perm. Soldier Wall 2'!G54</f>
        <v>W21X68</v>
      </c>
      <c r="C19" s="43">
        <f>'VOID - Perm. Soldier Wall 2'!H54</f>
        <v>25</v>
      </c>
      <c r="D19" s="46">
        <f>'VOID - Perm. Soldier Wall 2'!E54</f>
        <v>711</v>
      </c>
      <c r="E19" s="46">
        <f>'VOID - Perm. Soldier Wall 2'!I54</f>
        <v>709</v>
      </c>
      <c r="F19" s="46">
        <f>'VOID - Perm. Soldier Wall 2'!J54</f>
        <v>701.96</v>
      </c>
      <c r="G19" s="46">
        <f>'VOID - Perm. Soldier Wall 2'!K54</f>
        <v>698.8</v>
      </c>
      <c r="H19" s="46">
        <f>'VOID - Perm. Soldier Wall 2'!L54</f>
        <v>673.8</v>
      </c>
      <c r="I19" s="45">
        <f>'VOID - Perm. Soldier Wall 2'!M54</f>
        <v>36</v>
      </c>
      <c r="J19" s="45">
        <f>'VOID - Perm. Soldier Wall 2'!N54</f>
        <v>29</v>
      </c>
    </row>
    <row r="20" spans="1:10" x14ac:dyDescent="0.25">
      <c r="A20" s="45">
        <f>'VOID - Perm. Soldier Wall 2'!B55</f>
        <v>18</v>
      </c>
      <c r="B20" s="46" t="str">
        <f>'VOID - Perm. Soldier Wall 2'!G55</f>
        <v>W21X68</v>
      </c>
      <c r="C20" s="43">
        <f>'VOID - Perm. Soldier Wall 2'!H55</f>
        <v>25</v>
      </c>
      <c r="D20" s="46">
        <f>'VOID - Perm. Soldier Wall 2'!E55</f>
        <v>711</v>
      </c>
      <c r="E20" s="46">
        <f>'VOID - Perm. Soldier Wall 2'!I55</f>
        <v>709</v>
      </c>
      <c r="F20" s="46">
        <f>'VOID - Perm. Soldier Wall 2'!J55</f>
        <v>702.11</v>
      </c>
      <c r="G20" s="46">
        <f>'VOID - Perm. Soldier Wall 2'!K55</f>
        <v>699.8</v>
      </c>
      <c r="H20" s="46">
        <f>'VOID - Perm. Soldier Wall 2'!L55</f>
        <v>674.8</v>
      </c>
      <c r="I20" s="45">
        <f>'VOID - Perm. Soldier Wall 2'!M55</f>
        <v>35</v>
      </c>
      <c r="J20" s="45">
        <f>'VOID - Perm. Soldier Wall 2'!N55</f>
        <v>28</v>
      </c>
    </row>
    <row r="21" spans="1:10" x14ac:dyDescent="0.25">
      <c r="A21" s="45">
        <f>'VOID - Perm. Soldier Wall 2'!B56</f>
        <v>19</v>
      </c>
      <c r="B21" s="46" t="str">
        <f>'VOID - Perm. Soldier Wall 2'!G56</f>
        <v>W21X68</v>
      </c>
      <c r="C21" s="43">
        <f>'VOID - Perm. Soldier Wall 2'!H56</f>
        <v>25</v>
      </c>
      <c r="D21" s="46">
        <f>'VOID - Perm. Soldier Wall 2'!E56</f>
        <v>711</v>
      </c>
      <c r="E21" s="46">
        <f>'VOID - Perm. Soldier Wall 2'!I56</f>
        <v>709</v>
      </c>
      <c r="F21" s="46">
        <f>'VOID - Perm. Soldier Wall 2'!J56</f>
        <v>702.27</v>
      </c>
      <c r="G21" s="46">
        <f>'VOID - Perm. Soldier Wall 2'!K56</f>
        <v>699.8</v>
      </c>
      <c r="H21" s="46">
        <f>'VOID - Perm. Soldier Wall 2'!L56</f>
        <v>674.8</v>
      </c>
      <c r="I21" s="45">
        <f>'VOID - Perm. Soldier Wall 2'!M56</f>
        <v>35</v>
      </c>
      <c r="J21" s="45">
        <f>'VOID - Perm. Soldier Wall 2'!N56</f>
        <v>28</v>
      </c>
    </row>
    <row r="22" spans="1:10" x14ac:dyDescent="0.25">
      <c r="A22" s="45">
        <f>'VOID - Perm. Soldier Wall 2'!B57</f>
        <v>20</v>
      </c>
      <c r="B22" s="46" t="str">
        <f>'VOID - Perm. Soldier Wall 2'!G57</f>
        <v>W21X68</v>
      </c>
      <c r="C22" s="43">
        <f>'VOID - Perm. Soldier Wall 2'!H57</f>
        <v>25</v>
      </c>
      <c r="D22" s="46">
        <f>'VOID - Perm. Soldier Wall 2'!E57</f>
        <v>711</v>
      </c>
      <c r="E22" s="46">
        <f>'VOID - Perm. Soldier Wall 2'!I57</f>
        <v>709</v>
      </c>
      <c r="F22" s="46">
        <f>'VOID - Perm. Soldier Wall 2'!J57</f>
        <v>702.44</v>
      </c>
      <c r="G22" s="46">
        <f>'VOID - Perm. Soldier Wall 2'!K57</f>
        <v>699.8</v>
      </c>
      <c r="H22" s="46">
        <f>'VOID - Perm. Soldier Wall 2'!L57</f>
        <v>674.8</v>
      </c>
      <c r="I22" s="45">
        <f>'VOID - Perm. Soldier Wall 2'!M57</f>
        <v>35</v>
      </c>
      <c r="J22" s="45">
        <f>'VOID - Perm. Soldier Wall 2'!N57</f>
        <v>28</v>
      </c>
    </row>
    <row r="23" spans="1:10" x14ac:dyDescent="0.25">
      <c r="A23" s="45">
        <f>'VOID - Perm. Soldier Wall 2'!B58</f>
        <v>21</v>
      </c>
      <c r="B23" s="46" t="str">
        <f>'VOID - Perm. Soldier Wall 2'!G58</f>
        <v>W21X68</v>
      </c>
      <c r="C23" s="43">
        <f>'VOID - Perm. Soldier Wall 2'!H58</f>
        <v>25</v>
      </c>
      <c r="D23" s="46">
        <f>'VOID - Perm. Soldier Wall 2'!E58</f>
        <v>711</v>
      </c>
      <c r="E23" s="46">
        <f>'VOID - Perm. Soldier Wall 2'!I58</f>
        <v>709</v>
      </c>
      <c r="F23" s="46">
        <f>'VOID - Perm. Soldier Wall 2'!J58</f>
        <v>702.3</v>
      </c>
      <c r="G23" s="46">
        <f>'VOID - Perm. Soldier Wall 2'!K58</f>
        <v>699.8</v>
      </c>
      <c r="H23" s="46">
        <f>'VOID - Perm. Soldier Wall 2'!L58</f>
        <v>674.8</v>
      </c>
      <c r="I23" s="45">
        <f>'VOID - Perm. Soldier Wall 2'!M58</f>
        <v>35</v>
      </c>
      <c r="J23" s="45">
        <f>'VOID - Perm. Soldier Wall 2'!N58</f>
        <v>28</v>
      </c>
    </row>
    <row r="24" spans="1:10" x14ac:dyDescent="0.25">
      <c r="A24" s="45">
        <f>'VOID - Perm. Soldier Wall 2'!B59</f>
        <v>22</v>
      </c>
      <c r="B24" s="46" t="str">
        <f>'VOID - Perm. Soldier Wall 2'!G59</f>
        <v>W21X48</v>
      </c>
      <c r="C24" s="43">
        <f>'VOID - Perm. Soldier Wall 2'!H59</f>
        <v>25</v>
      </c>
      <c r="D24" s="46">
        <f>'VOID - Perm. Soldier Wall 2'!E59</f>
        <v>710.37079646017696</v>
      </c>
      <c r="E24" s="46">
        <f>'VOID - Perm. Soldier Wall 2'!I59</f>
        <v>708.37079646017696</v>
      </c>
      <c r="F24" s="46">
        <f>'VOID - Perm. Soldier Wall 2'!J59</f>
        <v>702.07</v>
      </c>
      <c r="G24" s="46">
        <f>'VOID - Perm. Soldier Wall 2'!K59</f>
        <v>699.8</v>
      </c>
      <c r="H24" s="46">
        <f>'VOID - Perm. Soldier Wall 2'!L59</f>
        <v>674.8</v>
      </c>
      <c r="I24" s="45">
        <f>'VOID - Perm. Soldier Wall 2'!M59</f>
        <v>34</v>
      </c>
      <c r="J24" s="45">
        <f>'VOID - Perm. Soldier Wall 2'!N59</f>
        <v>28</v>
      </c>
    </row>
    <row r="25" spans="1:10" x14ac:dyDescent="0.25">
      <c r="A25" s="45">
        <f>'VOID - Perm. Soldier Wall 2'!B60</f>
        <v>23</v>
      </c>
      <c r="B25" s="46" t="str">
        <f>'VOID - Perm. Soldier Wall 2'!G60</f>
        <v>W21X48</v>
      </c>
      <c r="C25" s="43">
        <f>'VOID - Perm. Soldier Wall 2'!H60</f>
        <v>25</v>
      </c>
      <c r="D25" s="46">
        <f>'VOID - Perm. Soldier Wall 2'!E60</f>
        <v>708.27345132743369</v>
      </c>
      <c r="E25" s="46">
        <f>'VOID - Perm. Soldier Wall 2'!I60</f>
        <v>706.27345132743369</v>
      </c>
      <c r="F25" s="46">
        <f>'VOID - Perm. Soldier Wall 2'!J60</f>
        <v>701.85</v>
      </c>
      <c r="G25" s="46">
        <f>'VOID - Perm. Soldier Wall 2'!K60</f>
        <v>699.8</v>
      </c>
      <c r="H25" s="46">
        <f>'VOID - Perm. Soldier Wall 2'!L60</f>
        <v>674.8</v>
      </c>
      <c r="I25" s="45">
        <f>'VOID - Perm. Soldier Wall 2'!M60</f>
        <v>32</v>
      </c>
      <c r="J25" s="45">
        <f>'VOID - Perm. Soldier Wall 2'!N60</f>
        <v>28</v>
      </c>
    </row>
    <row r="26" spans="1:10" x14ac:dyDescent="0.25">
      <c r="A26" s="45">
        <f>'VOID - Perm. Soldier Wall 2'!B61</f>
        <v>24</v>
      </c>
      <c r="B26" s="46" t="str">
        <f>'VOID - Perm. Soldier Wall 2'!G61</f>
        <v>W21X48</v>
      </c>
      <c r="C26" s="43">
        <f>'VOID - Perm. Soldier Wall 2'!H61</f>
        <v>25</v>
      </c>
      <c r="D26" s="46">
        <f>'VOID - Perm. Soldier Wall 2'!E61</f>
        <v>706.17610619469031</v>
      </c>
      <c r="E26" s="46">
        <f>'VOID - Perm. Soldier Wall 2'!I61</f>
        <v>704.17610619469031</v>
      </c>
      <c r="F26" s="46">
        <f>'VOID - Perm. Soldier Wall 2'!J61</f>
        <v>701.71</v>
      </c>
      <c r="G26" s="46">
        <f>'VOID - Perm. Soldier Wall 2'!K61</f>
        <v>699.8</v>
      </c>
      <c r="H26" s="46">
        <f>'VOID - Perm. Soldier Wall 2'!L61</f>
        <v>674.8</v>
      </c>
      <c r="I26" s="45">
        <f>'VOID - Perm. Soldier Wall 2'!M61</f>
        <v>30</v>
      </c>
      <c r="J26" s="45">
        <f>'VOID - Perm. Soldier Wall 2'!N61</f>
        <v>27</v>
      </c>
    </row>
    <row r="27" spans="1:10" x14ac:dyDescent="0.25">
      <c r="A27" s="45">
        <f>'VOID - Perm. Soldier Wall 2'!B62</f>
        <v>25</v>
      </c>
      <c r="B27" s="46" t="str">
        <f>'VOID - Perm. Soldier Wall 2'!G62</f>
        <v>W21X48</v>
      </c>
      <c r="C27" s="43">
        <f>'VOID - Perm. Soldier Wall 2'!H62</f>
        <v>25</v>
      </c>
      <c r="D27" s="46">
        <f>'VOID - Perm. Soldier Wall 2'!E62</f>
        <v>704.07876106194692</v>
      </c>
      <c r="E27" s="46">
        <f>'VOID - Perm. Soldier Wall 2'!I62</f>
        <v>702.07876106194692</v>
      </c>
      <c r="F27" s="46">
        <f>'VOID - Perm. Soldier Wall 2'!J62</f>
        <v>701.82</v>
      </c>
      <c r="G27" s="46">
        <f>'VOID - Perm. Soldier Wall 2'!K62</f>
        <v>699.8</v>
      </c>
      <c r="H27" s="46">
        <f>'VOID - Perm. Soldier Wall 2'!L62</f>
        <v>674.8</v>
      </c>
      <c r="I27" s="45">
        <f>'VOID - Perm. Soldier Wall 2'!M62</f>
        <v>28</v>
      </c>
      <c r="J27" s="45">
        <f>'VOID - Perm. Soldier Wall 2'!N62</f>
        <v>28</v>
      </c>
    </row>
    <row r="28" spans="1:10" x14ac:dyDescent="0.25">
      <c r="A28" s="19"/>
    </row>
    <row r="29" spans="1:10" x14ac:dyDescent="0.25">
      <c r="A29" s="19"/>
    </row>
    <row r="30" spans="1:10" x14ac:dyDescent="0.25">
      <c r="A30" s="19"/>
    </row>
  </sheetData>
  <mergeCells count="1">
    <mergeCell ref="A1:J1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b530ee07-aa2b-47c7-bd4c-7cc545b5d455}" enabled="1" method="Standard" siteId="{3667e201-cbdc-48b3-9b42-5d2d3f16e2a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VOID - Perm. Soldier Wall 1</vt:lpstr>
      <vt:lpstr>VOID - Perm. Soldier Wall 2</vt:lpstr>
      <vt:lpstr>Wall 1 Autotable For Plans</vt:lpstr>
      <vt:lpstr>Wall 2 Autotable For Plans</vt:lpstr>
    </vt:vector>
  </TitlesOfParts>
  <Company>HDR,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Wroten</dc:creator>
  <cp:lastModifiedBy>Wroten, Jacob</cp:lastModifiedBy>
  <cp:lastPrinted>2024-10-30T17:53:40Z</cp:lastPrinted>
  <dcterms:created xsi:type="dcterms:W3CDTF">2015-02-05T21:27:53Z</dcterms:created>
  <dcterms:modified xsi:type="dcterms:W3CDTF">2025-09-08T14:25:38Z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30ee07-aa2b-47c7-bd4c-7cc545b5d455_Enabled">
    <vt:lpwstr>true</vt:lpwstr>
  </property>
  <property fmtid="{D5CDD505-2E9C-101B-9397-08002B2CF9AE}" pid="3" name="MSIP_Label_b530ee07-aa2b-47c7-bd4c-7cc545b5d455_SetDate">
    <vt:lpwstr>2024-07-12T17:20:54Z</vt:lpwstr>
  </property>
  <property fmtid="{D5CDD505-2E9C-101B-9397-08002B2CF9AE}" pid="4" name="MSIP_Label_b530ee07-aa2b-47c7-bd4c-7cc545b5d455_Method">
    <vt:lpwstr>Standard</vt:lpwstr>
  </property>
  <property fmtid="{D5CDD505-2E9C-101B-9397-08002B2CF9AE}" pid="5" name="MSIP_Label_b530ee07-aa2b-47c7-bd4c-7cc545b5d455_Name">
    <vt:lpwstr>HDR General Label</vt:lpwstr>
  </property>
  <property fmtid="{D5CDD505-2E9C-101B-9397-08002B2CF9AE}" pid="6" name="MSIP_Label_b530ee07-aa2b-47c7-bd4c-7cc545b5d455_SiteId">
    <vt:lpwstr>3667e201-cbdc-48b3-9b42-5d2d3f16e2a9</vt:lpwstr>
  </property>
  <property fmtid="{D5CDD505-2E9C-101B-9397-08002B2CF9AE}" pid="7" name="MSIP_Label_b530ee07-aa2b-47c7-bd4c-7cc545b5d455_ActionId">
    <vt:lpwstr>d331e886-eec4-4947-9f63-2d5b43c16d38</vt:lpwstr>
  </property>
  <property fmtid="{D5CDD505-2E9C-101B-9397-08002B2CF9AE}" pid="8" name="MSIP_Label_b530ee07-aa2b-47c7-bd4c-7cc545b5d455_ContentBits">
    <vt:lpwstr>0</vt:lpwstr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